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55" windowHeight="11760" activeTab="1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'Лист1'!$A$1:$F$109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'Лист1'!$A$1:$H$109</definedName>
  </definedNames>
  <calcPr fullCalcOnLoad="1"/>
</workbook>
</file>

<file path=xl/sharedStrings.xml><?xml version="1.0" encoding="utf-8"?>
<sst xmlns="http://schemas.openxmlformats.org/spreadsheetml/2006/main" count="684" uniqueCount="177">
  <si>
    <t>муниципального образования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</si>
  <si>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</si>
  <si>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</si>
  <si>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</si>
  <si>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</si>
  <si>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</si>
  <si>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</si>
  <si>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</si>
  <si>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</si>
  <si>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</si>
  <si>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121</t>
  </si>
  <si>
    <t>244</t>
  </si>
  <si>
    <t>04</t>
  </si>
  <si>
    <t>Закупка товаров, работ, услуг в сфере информационно-коммуникационных технологий</t>
  </si>
  <si>
    <t>242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</si>
  <si>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</si>
  <si>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</si>
  <si>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</si>
  <si>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</si>
  <si>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</si>
  <si>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02</t>
  </si>
  <si>
    <t>Мобилизационная и вневойсковая подготовка</t>
  </si>
  <si>
    <t>Дорожное хозяйство (дорожные фонды)</t>
  </si>
  <si>
    <t>09</t>
  </si>
  <si>
    <t>Национальная экономика</t>
  </si>
  <si>
    <t>05</t>
  </si>
  <si>
    <t>Национальная безопасность и правоохранительная деятельность</t>
  </si>
  <si>
    <t>10</t>
  </si>
  <si>
    <t>Культура, кинематография</t>
  </si>
  <si>
    <t>Культура</t>
  </si>
  <si>
    <t>0100</t>
  </si>
  <si>
    <t>0103</t>
  </si>
  <si>
    <t>0107</t>
  </si>
  <si>
    <t>0113</t>
  </si>
  <si>
    <t>0200</t>
  </si>
  <si>
    <t>0203</t>
  </si>
  <si>
    <t>0300</t>
  </si>
  <si>
    <t>0400</t>
  </si>
  <si>
    <t>0409</t>
  </si>
  <si>
    <t>0800</t>
  </si>
  <si>
    <t>0801</t>
  </si>
  <si>
    <t>1000</t>
  </si>
  <si>
    <t>1001</t>
  </si>
  <si>
    <t>1100</t>
  </si>
  <si>
    <t>1105</t>
  </si>
  <si>
    <t>0106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</si>
  <si>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</si>
  <si>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</si>
  <si>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</si>
  <si>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</si>
  <si>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540</t>
  </si>
  <si>
    <t>Иные межбюджетные трансферты</t>
  </si>
  <si>
    <t>0501</t>
  </si>
  <si>
    <t>0503</t>
  </si>
  <si>
    <t>Благоустройство</t>
  </si>
  <si>
    <t>Прочие мероприятия по благоустройству городских округов и поселений</t>
  </si>
  <si>
    <t>Учреждения в сфере гражданской защиты и пожарной безопасности</t>
  </si>
  <si>
    <t>Уточненная сумма</t>
  </si>
  <si>
    <t>Исполнено</t>
  </si>
  <si>
    <t>% исполнения</t>
  </si>
  <si>
    <t>Прочая закупка товаров, работ и услуг для обеспечения государственных (муниципальных) нужд</t>
  </si>
  <si>
    <t>Обеспечение пожарной безопасности</t>
  </si>
  <si>
    <t>Капитальный ремонт автомобильных дорог общего пользования</t>
  </si>
  <si>
    <t>Уличное освещение</t>
  </si>
  <si>
    <t>Социальная политика</t>
  </si>
  <si>
    <t>Пенсионное обеспечение</t>
  </si>
  <si>
    <t>Иные пенсии, социальные доплаты к пенсиям</t>
  </si>
  <si>
    <t>312</t>
  </si>
  <si>
    <t>Организация и содержание мест захоронения</t>
  </si>
  <si>
    <t>Приложение № 3</t>
  </si>
  <si>
    <t xml:space="preserve">Расходы бюджета муниципального образования Кузоватовское городское поселение </t>
  </si>
  <si>
    <t>образования Кузоватовское городское поселение</t>
  </si>
  <si>
    <t>(тыс.рублей)</t>
  </si>
  <si>
    <t>Мероприятия в рамках непрограммных направлений деятельности</t>
  </si>
  <si>
    <t>Доплаты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</si>
  <si>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</si>
  <si>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</si>
  <si>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Физкультурно-оздоровительная работа и спортивные мероприятия</t>
  </si>
  <si>
    <t>Жилищное хозяйство</t>
  </si>
  <si>
    <t>1100010220</t>
  </si>
  <si>
    <t>1100000000</t>
  </si>
  <si>
    <t>129</t>
  </si>
  <si>
    <t>1100051180</t>
  </si>
  <si>
    <t>1100010130</t>
  </si>
  <si>
    <t>Содержание автомобильных дорог общего пользования</t>
  </si>
  <si>
    <t>1100010100</t>
  </si>
  <si>
    <t>Ремонт многоквартирных домов</t>
  </si>
  <si>
    <t>9600000000</t>
  </si>
  <si>
    <t>9600081010</t>
  </si>
  <si>
    <t>9600081040</t>
  </si>
  <si>
    <t>9600081050</t>
  </si>
  <si>
    <t>8400000000</t>
  </si>
  <si>
    <t>Иные межбюджетные трансферты на исполнение переданных полномочий в соответствии с заключенными соглашениями</t>
  </si>
  <si>
    <t>1100010180</t>
  </si>
  <si>
    <t>1100010190</t>
  </si>
  <si>
    <t>Фонд оплаты труда государственных (муниципальных) органов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</si>
  <si>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</si>
  <si>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11000S0420</t>
  </si>
  <si>
    <t>1100010360</t>
  </si>
  <si>
    <t>1100010370</t>
  </si>
  <si>
    <t>611</t>
  </si>
  <si>
    <t>Учреждения, обеспечивающие благоустройство и обслуживание населения</t>
  </si>
  <si>
    <t>1100071030</t>
  </si>
  <si>
    <t>814</t>
  </si>
  <si>
    <t>Обеспечение проведения выборов и референдумов</t>
  </si>
  <si>
    <t>Проведение муниципальных выборов и референдумов на территории муниципального образования "Кузоватовский район"</t>
  </si>
  <si>
    <t>1100010040</t>
  </si>
  <si>
    <t>Обеспечение технической возможности ведения похозяйственной книги в электронной форме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</si>
  <si>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</si>
  <si>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</si>
  <si>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Осуществление полномочий Российской Федерации в области первичного воинского учёта на территориях, 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</si>
  <si>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</si>
  <si>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0310</t>
  </si>
  <si>
    <t>Муниципальная программа Кузоватовского района "Развитие транспортной системы муниципального образования "Кузоватовский район" на 2018-2020 годы</t>
  </si>
  <si>
    <t>9300000000</t>
  </si>
  <si>
    <t>9300080010</t>
  </si>
  <si>
    <t>9300080030</t>
  </si>
  <si>
    <t>Субсидии, предоставляемые в целях софинансирования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населенных объектов населенных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</si>
  <si>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93000S0604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</si>
  <si>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</si>
  <si>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"Формирование комфортной городской среды муниципального образования Кузоватовское городское поселение на 2018-2022 годы"</t>
  </si>
  <si>
    <t>8300000000</t>
  </si>
  <si>
    <t>Cофинансирование на проведение комплексного благоустройства территории общего пользования общегородского значения</t>
  </si>
  <si>
    <t>83000S3200</t>
  </si>
  <si>
    <t>Муниципальная программа "Развитие благоустройства территорий населенных пунктов муниципального образования Кузоватовское городское поселение на 2016-2020 годы"</t>
  </si>
  <si>
    <t>Муниципальная программа "Комплексное развитие систем коммунальной инфраструктуры муниципального образования Кузоватовское городское поселение" на 2011-2020 годы</t>
  </si>
  <si>
    <t>Реконструкция уличного водопровода поселка</t>
  </si>
  <si>
    <t>840008Г010</t>
  </si>
  <si>
    <t>Реконструкция тепловых сетей</t>
  </si>
  <si>
    <t>840008Г020</t>
  </si>
  <si>
    <t>Итого</t>
  </si>
  <si>
    <t>Муниципальное учреждение Финансовое управление администрации муниципального образования "Кузоватовский район" Ульяновской области</t>
  </si>
  <si>
    <t>(наименование органа, исполняющего бюджет)</t>
  </si>
  <si>
    <t>исполнение расходов на 01.01.2019 г.</t>
  </si>
  <si>
    <t>Дата печати 01.02.2019 (13:43:24)</t>
  </si>
  <si>
    <t>Бюджет: Бюджет муниципального образования Кузоватовское городское поселение</t>
  </si>
  <si>
    <t>Тип бланка расходов: Смета</t>
  </si>
  <si>
    <t xml:space="preserve">КВР: </t>
  </si>
  <si>
    <t>тыс. руб.</t>
  </si>
  <si>
    <t>Наименование кода</t>
  </si>
  <si>
    <t>КФСР</t>
  </si>
  <si>
    <t>КЦСР</t>
  </si>
  <si>
    <t>КВР</t>
  </si>
  <si>
    <t>08</t>
  </si>
  <si>
    <t>11</t>
  </si>
  <si>
    <t>1100010050</t>
  </si>
  <si>
    <t>853</t>
  </si>
  <si>
    <t>Учреждения по обеспечению хозяйственного обслуживания</t>
  </si>
  <si>
    <t>Уплата иных платежей</t>
  </si>
  <si>
    <t>Защита населения и территории от чрезвычайных ситуаций природного и техногенного характера, гражданская оборона</t>
  </si>
  <si>
    <t>1100010140</t>
  </si>
  <si>
    <t>Мероприятия по предупреждению и ликвидации последствий чрезвычайных ситуаций и стихийных бедствий</t>
  </si>
  <si>
    <t>96000S5677</t>
  </si>
  <si>
    <t>Сельское хозяйство и рыбаловство</t>
  </si>
  <si>
    <t>Муниципальная программа "Развитие благоустройства территорий населенных пунктов муниципальных образований Кузоватовского района на 2016-2020 годы"</t>
  </si>
  <si>
    <t>Реализация мероприятий по устойчивому развитию сельских территорий (субсидии на софинансирование расходных обязательств, связанных с поддержкой местных инициатив граждан, проживающих в сельских и городских поселениях)</t>
  </si>
  <si>
    <t>Кузоватовское городское поселение</t>
  </si>
  <si>
    <t xml:space="preserve">Кузоватовского района Ульяновской области за 2020 года по ведомственной структуре муниципального </t>
  </si>
  <si>
    <t>Резервные фонды</t>
  </si>
  <si>
    <t>3300000000</t>
  </si>
  <si>
    <t>3300090190</t>
  </si>
  <si>
    <t>870</t>
  </si>
  <si>
    <t>Мероприятия, направленные на предотвращение распространения новой коронавирусной инфекции на территории Кузоватовского района, а также на диагностику, лечение и снижение смертности населения Кузоватовского района от заболевания, вызванного новой коронавирусной инфекцией</t>
  </si>
  <si>
    <t>Расходы резервного фонда Кузоватовского района на предотвращение распространения новой коронавирусной инфекции</t>
  </si>
  <si>
    <t>Резервные средства</t>
  </si>
  <si>
    <t>1100010250</t>
  </si>
  <si>
    <t>Обеспечение прочих расходов</t>
  </si>
  <si>
    <t>1100073070</t>
  </si>
  <si>
    <t>Иные дотации победителям областного конкурса "Лучшая муниципальная практика реализации национальной политики в Ульяновской области</t>
  </si>
  <si>
    <t>Муниципальная программа Кузоватовского района "Развитие транспортной системы муниципального образования "Кузоватовский район" на 2019-2021 годы</t>
  </si>
  <si>
    <t>Гранты юридическим лицам (кроме некоммерческих организаций), индивидуальным предпринимателям</t>
  </si>
  <si>
    <t>96000L5769</t>
  </si>
  <si>
    <t>Обеспечение комплексного развития сельских территорий (благоустройство сельских территорий)</t>
  </si>
  <si>
    <t>96000S4240</t>
  </si>
  <si>
    <t>Софинансирование расходных обязательств, возникающих в связи с изготовлением, ремонтом и реставрацией памятников, скульптурных композиций, бюстов, мемориальных досок в память о лицах, внёсших особый вклад в историю Ульяновской области, в том числе погашение кредиторской задолженности на 2020 год</t>
  </si>
  <si>
    <t xml:space="preserve">от _________2021  №______ </t>
  </si>
  <si>
    <t>к решению Совета депутатов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</si>
</sst>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?"/>
    <numFmt numFmtId="167" formatCode="dd/mm/yyyy\ hh:m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1"/>
      <name val="PT Astra Serif"/>
      <family val="1"/>
    </font>
    <font>
      <sz val="10"/>
      <name val="PT Astra Serif"/>
      <family val="1"/>
    </font>
    <font>
      <sz val="10"/>
      <color indexed="8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PT Astra Serif"/>
      <family val="1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45" fillId="0" borderId="0" xfId="0" applyFont="1" applyAlignment="1">
      <alignment/>
    </xf>
    <xf numFmtId="0" fontId="36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64" fontId="45" fillId="0" borderId="0" xfId="0" applyNumberFormat="1" applyFont="1" applyFill="1" applyAlignment="1">
      <alignment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right" vertical="center" wrapText="1"/>
      <protection/>
    </xf>
    <xf numFmtId="166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165" fontId="2" fillId="0" borderId="1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67" fontId="7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wrapText="1"/>
      <protection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165" fontId="10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65" fontId="8" fillId="33" borderId="10" xfId="0" applyNumberFormat="1" applyFont="1" applyFill="1" applyBorder="1" applyAlignment="1" applyProtection="1">
      <alignment horizontal="right" vertical="center" wrapText="1"/>
      <protection/>
    </xf>
    <xf numFmtId="165" fontId="8" fillId="0" borderId="10" xfId="0" applyNumberFormat="1" applyFont="1" applyBorder="1" applyAlignment="1" applyProtection="1">
      <alignment horizontal="right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165" fontId="10" fillId="33" borderId="10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left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165" fontId="10" fillId="33" borderId="10" xfId="0" applyNumberFormat="1" applyFont="1" applyFill="1" applyBorder="1" applyAlignment="1" applyProtection="1">
      <alignment horizontal="right"/>
      <protection/>
    </xf>
    <xf numFmtId="49" fontId="11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wrapText="1"/>
    </xf>
    <xf numFmtId="49" fontId="11" fillId="0" borderId="0" xfId="0" applyNumberFormat="1" applyFont="1" applyAlignment="1">
      <alignment vertical="top"/>
    </xf>
    <xf numFmtId="0" fontId="46" fillId="0" borderId="0" xfId="0" applyFont="1" applyAlignment="1">
      <alignment/>
    </xf>
    <xf numFmtId="49" fontId="11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right" vertical="top" wrapText="1"/>
    </xf>
    <xf numFmtId="0" fontId="47" fillId="0" borderId="12" xfId="0" applyFont="1" applyBorder="1" applyAlignment="1">
      <alignment horizontal="right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99</xdr:row>
      <xdr:rowOff>0</xdr:rowOff>
    </xdr:from>
    <xdr:to>
      <xdr:col>5</xdr:col>
      <xdr:colOff>542925</xdr:colOff>
      <xdr:row>101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609600" y="73866375"/>
          <a:ext cx="5343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102</xdr:row>
      <xdr:rowOff>76200</xdr:rowOff>
    </xdr:from>
    <xdr:to>
      <xdr:col>5</xdr:col>
      <xdr:colOff>542925</xdr:colOff>
      <xdr:row>104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609600" y="74428350"/>
          <a:ext cx="534352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zoomScalePageLayoutView="0" workbookViewId="0" topLeftCell="A127">
      <selection activeCell="D1" sqref="D1:H5"/>
    </sheetView>
  </sheetViews>
  <sheetFormatPr defaultColWidth="9.140625" defaultRowHeight="15"/>
  <cols>
    <col min="1" max="1" width="50.28125" style="0" customWidth="1"/>
    <col min="2" max="3" width="6.00390625" style="0" customWidth="1"/>
    <col min="4" max="4" width="12.7109375" style="0" customWidth="1"/>
    <col min="5" max="5" width="7.421875" style="0" customWidth="1"/>
    <col min="6" max="6" width="14.00390625" style="7" customWidth="1"/>
    <col min="7" max="7" width="13.28125" style="7" customWidth="1"/>
    <col min="8" max="8" width="15.28125" style="7" customWidth="1"/>
    <col min="9" max="9" width="14.140625" style="0" customWidth="1"/>
    <col min="10" max="10" width="10.421875" style="0" bestFit="1" customWidth="1"/>
  </cols>
  <sheetData>
    <row r="1" spans="1:8" ht="15">
      <c r="A1" s="1"/>
      <c r="B1" s="1"/>
      <c r="C1" s="1"/>
      <c r="D1" s="47" t="s">
        <v>69</v>
      </c>
      <c r="E1" s="48"/>
      <c r="F1" s="48"/>
      <c r="G1" s="48"/>
      <c r="H1" s="48"/>
    </row>
    <row r="2" spans="1:9" ht="15.75">
      <c r="A2" s="1"/>
      <c r="B2" s="1"/>
      <c r="C2" s="1"/>
      <c r="D2" s="49" t="s">
        <v>176</v>
      </c>
      <c r="E2" s="50"/>
      <c r="F2" s="50"/>
      <c r="G2" s="50"/>
      <c r="H2" s="50"/>
      <c r="I2" s="2"/>
    </row>
    <row r="3" spans="1:9" ht="15.75">
      <c r="A3" s="1"/>
      <c r="B3" s="1"/>
      <c r="C3" s="1"/>
      <c r="D3" s="51" t="s">
        <v>0</v>
      </c>
      <c r="E3" s="48"/>
      <c r="F3" s="48"/>
      <c r="G3" s="48"/>
      <c r="H3" s="48"/>
      <c r="I3" s="2"/>
    </row>
    <row r="4" spans="1:9" ht="15.75">
      <c r="A4" s="1"/>
      <c r="B4" s="1"/>
      <c r="C4" s="1"/>
      <c r="D4" s="51" t="s">
        <v>156</v>
      </c>
      <c r="E4" s="48"/>
      <c r="F4" s="48"/>
      <c r="G4" s="48"/>
      <c r="H4" s="48"/>
      <c r="I4" s="2"/>
    </row>
    <row r="5" spans="1:9" ht="15.75">
      <c r="A5" s="1"/>
      <c r="B5" s="1"/>
      <c r="C5" s="1"/>
      <c r="D5" s="51" t="s">
        <v>175</v>
      </c>
      <c r="E5" s="48"/>
      <c r="F5" s="48"/>
      <c r="G5" s="48"/>
      <c r="H5" s="48"/>
      <c r="I5" s="2"/>
    </row>
    <row r="6" spans="1:5" ht="15.75">
      <c r="A6" s="1"/>
      <c r="B6" s="1"/>
      <c r="C6" s="1"/>
      <c r="D6" s="2"/>
      <c r="E6" s="1"/>
    </row>
    <row r="7" spans="1:8" ht="15">
      <c r="A7" s="52" t="s">
        <v>70</v>
      </c>
      <c r="B7" s="52"/>
      <c r="C7" s="52"/>
      <c r="D7" s="52"/>
      <c r="E7" s="52"/>
      <c r="F7" s="52"/>
      <c r="G7" s="52"/>
      <c r="H7" s="53"/>
    </row>
    <row r="8" spans="1:8" ht="15">
      <c r="A8" s="52" t="s">
        <v>157</v>
      </c>
      <c r="B8" s="52"/>
      <c r="C8" s="52"/>
      <c r="D8" s="52"/>
      <c r="E8" s="52"/>
      <c r="F8" s="52"/>
      <c r="G8" s="52"/>
      <c r="H8" s="53"/>
    </row>
    <row r="9" spans="1:8" s="1" customFormat="1" ht="15">
      <c r="A9" s="52" t="s">
        <v>71</v>
      </c>
      <c r="B9" s="53"/>
      <c r="C9" s="53"/>
      <c r="D9" s="53"/>
      <c r="E9" s="53"/>
      <c r="F9" s="53"/>
      <c r="G9" s="53"/>
      <c r="H9" s="53"/>
    </row>
    <row r="10" spans="1:8" ht="13.5" customHeight="1">
      <c r="A10" s="57" t="s">
        <v>72</v>
      </c>
      <c r="B10" s="58"/>
      <c r="C10" s="58"/>
      <c r="D10" s="58"/>
      <c r="E10" s="58"/>
      <c r="F10" s="58"/>
      <c r="G10" s="58"/>
      <c r="H10" s="58"/>
    </row>
    <row r="11" spans="1:8" ht="38.25" customHeight="1">
      <c r="A11" s="26" t="s">
        <v>1</v>
      </c>
      <c r="B11" s="27" t="s">
        <v>2</v>
      </c>
      <c r="C11" s="27" t="s">
        <v>3</v>
      </c>
      <c r="D11" s="27" t="s">
        <v>4</v>
      </c>
      <c r="E11" s="27" t="s">
        <v>5</v>
      </c>
      <c r="F11" s="28" t="s">
        <v>57</v>
      </c>
      <c r="G11" s="29" t="s">
        <v>58</v>
      </c>
      <c r="H11" s="28" t="s">
        <v>59</v>
      </c>
    </row>
    <row r="12" spans="1:8" s="4" customFormat="1" ht="15">
      <c r="A12" s="30" t="s">
        <v>6</v>
      </c>
      <c r="B12" s="31" t="s">
        <v>7</v>
      </c>
      <c r="C12" s="32"/>
      <c r="D12" s="32"/>
      <c r="E12" s="32"/>
      <c r="F12" s="33">
        <f>F13+F17+F25+F21</f>
        <v>4585.3</v>
      </c>
      <c r="G12" s="33">
        <f>G13+G17+G25+G21</f>
        <v>4569.900000000001</v>
      </c>
      <c r="H12" s="33">
        <f>G12/F12*100</f>
        <v>99.66414411270802</v>
      </c>
    </row>
    <row r="13" spans="1:8" ht="60">
      <c r="A13" s="34" t="s">
        <v>8</v>
      </c>
      <c r="B13" s="35" t="s">
        <v>7</v>
      </c>
      <c r="C13" s="36" t="s">
        <v>9</v>
      </c>
      <c r="D13" s="36"/>
      <c r="E13" s="36"/>
      <c r="F13" s="37">
        <f aca="true" t="shared" si="0" ref="F13:G15">F14</f>
        <v>10</v>
      </c>
      <c r="G13" s="37">
        <f t="shared" si="0"/>
        <v>10</v>
      </c>
      <c r="H13" s="38">
        <f aca="true" t="shared" si="1" ref="H13:H88">G13/F13*100</f>
        <v>100</v>
      </c>
    </row>
    <row r="14" spans="1:8" ht="30">
      <c r="A14" s="34" t="s">
        <v>73</v>
      </c>
      <c r="B14" s="35" t="s">
        <v>7</v>
      </c>
      <c r="C14" s="36" t="s">
        <v>9</v>
      </c>
      <c r="D14" s="36" t="s">
        <v>80</v>
      </c>
      <c r="E14" s="36"/>
      <c r="F14" s="37">
        <f t="shared" si="0"/>
        <v>10</v>
      </c>
      <c r="G14" s="37">
        <f t="shared" si="0"/>
        <v>10</v>
      </c>
      <c r="H14" s="38">
        <f t="shared" si="1"/>
        <v>100</v>
      </c>
    </row>
    <row r="15" spans="1:8" ht="45">
      <c r="A15" s="34" t="s">
        <v>92</v>
      </c>
      <c r="B15" s="35" t="s">
        <v>7</v>
      </c>
      <c r="C15" s="36" t="s">
        <v>9</v>
      </c>
      <c r="D15" s="36" t="s">
        <v>79</v>
      </c>
      <c r="E15" s="36"/>
      <c r="F15" s="37">
        <f t="shared" si="0"/>
        <v>10</v>
      </c>
      <c r="G15" s="37">
        <f t="shared" si="0"/>
        <v>10</v>
      </c>
      <c r="H15" s="38">
        <f t="shared" si="1"/>
        <v>100</v>
      </c>
    </row>
    <row r="16" spans="1:8" ht="22.5" customHeight="1">
      <c r="A16" s="34" t="s">
        <v>51</v>
      </c>
      <c r="B16" s="35" t="s">
        <v>7</v>
      </c>
      <c r="C16" s="36" t="s">
        <v>9</v>
      </c>
      <c r="D16" s="36" t="s">
        <v>79</v>
      </c>
      <c r="E16" s="36" t="s">
        <v>50</v>
      </c>
      <c r="F16" s="37">
        <v>10</v>
      </c>
      <c r="G16" s="37">
        <v>10</v>
      </c>
      <c r="H16" s="38">
        <f t="shared" si="1"/>
        <v>100</v>
      </c>
    </row>
    <row r="17" spans="1:8" ht="54" customHeight="1">
      <c r="A17" s="34" t="s">
        <v>17</v>
      </c>
      <c r="B17" s="39" t="s">
        <v>7</v>
      </c>
      <c r="C17" s="36" t="s">
        <v>18</v>
      </c>
      <c r="D17" s="36"/>
      <c r="E17" s="36"/>
      <c r="F17" s="37">
        <f aca="true" t="shared" si="2" ref="F17:G19">F18</f>
        <v>44.6</v>
      </c>
      <c r="G17" s="37">
        <f t="shared" si="2"/>
        <v>44.6</v>
      </c>
      <c r="H17" s="38">
        <f t="shared" si="1"/>
        <v>100</v>
      </c>
    </row>
    <row r="18" spans="1:8" ht="30">
      <c r="A18" s="34" t="s">
        <v>73</v>
      </c>
      <c r="B18" s="35" t="s">
        <v>7</v>
      </c>
      <c r="C18" s="36" t="s">
        <v>18</v>
      </c>
      <c r="D18" s="36" t="s">
        <v>80</v>
      </c>
      <c r="E18" s="36"/>
      <c r="F18" s="37">
        <f t="shared" si="2"/>
        <v>44.6</v>
      </c>
      <c r="G18" s="37">
        <f t="shared" si="2"/>
        <v>44.6</v>
      </c>
      <c r="H18" s="38">
        <f t="shared" si="1"/>
        <v>100</v>
      </c>
    </row>
    <row r="19" spans="1:8" s="1" customFormat="1" ht="48" customHeight="1">
      <c r="A19" s="34" t="s">
        <v>92</v>
      </c>
      <c r="B19" s="35" t="s">
        <v>7</v>
      </c>
      <c r="C19" s="36" t="s">
        <v>18</v>
      </c>
      <c r="D19" s="36" t="s">
        <v>79</v>
      </c>
      <c r="E19" s="36"/>
      <c r="F19" s="37">
        <f t="shared" si="2"/>
        <v>44.6</v>
      </c>
      <c r="G19" s="37">
        <f t="shared" si="2"/>
        <v>44.6</v>
      </c>
      <c r="H19" s="38">
        <f t="shared" si="1"/>
        <v>100</v>
      </c>
    </row>
    <row r="20" spans="1:8" s="1" customFormat="1" ht="22.5" customHeight="1">
      <c r="A20" s="34" t="s">
        <v>51</v>
      </c>
      <c r="B20" s="35" t="s">
        <v>7</v>
      </c>
      <c r="C20" s="36" t="s">
        <v>18</v>
      </c>
      <c r="D20" s="36" t="s">
        <v>79</v>
      </c>
      <c r="E20" s="36" t="s">
        <v>50</v>
      </c>
      <c r="F20" s="37">
        <v>44.6</v>
      </c>
      <c r="G20" s="37">
        <v>44.6</v>
      </c>
      <c r="H20" s="38">
        <f t="shared" si="1"/>
        <v>100</v>
      </c>
    </row>
    <row r="21" spans="1:8" s="1" customFormat="1" ht="21.75" customHeight="1">
      <c r="A21" s="34" t="s">
        <v>158</v>
      </c>
      <c r="B21" s="35" t="s">
        <v>7</v>
      </c>
      <c r="C21" s="36" t="s">
        <v>144</v>
      </c>
      <c r="D21" s="36"/>
      <c r="E21" s="36"/>
      <c r="F21" s="37">
        <f aca="true" t="shared" si="3" ref="F21:G23">F22</f>
        <v>14.8</v>
      </c>
      <c r="G21" s="37">
        <f t="shared" si="3"/>
        <v>0</v>
      </c>
      <c r="H21" s="38">
        <f t="shared" si="1"/>
        <v>0</v>
      </c>
    </row>
    <row r="22" spans="1:8" s="1" customFormat="1" ht="111" customHeight="1">
      <c r="A22" s="34" t="s">
        <v>162</v>
      </c>
      <c r="B22" s="35" t="s">
        <v>7</v>
      </c>
      <c r="C22" s="36" t="s">
        <v>144</v>
      </c>
      <c r="D22" s="36" t="s">
        <v>159</v>
      </c>
      <c r="E22" s="36"/>
      <c r="F22" s="37">
        <f t="shared" si="3"/>
        <v>14.8</v>
      </c>
      <c r="G22" s="37">
        <f t="shared" si="3"/>
        <v>0</v>
      </c>
      <c r="H22" s="38">
        <f t="shared" si="1"/>
        <v>0</v>
      </c>
    </row>
    <row r="23" spans="1:8" s="1" customFormat="1" ht="55.5" customHeight="1">
      <c r="A23" s="34" t="s">
        <v>163</v>
      </c>
      <c r="B23" s="35" t="s">
        <v>7</v>
      </c>
      <c r="C23" s="36" t="s">
        <v>144</v>
      </c>
      <c r="D23" s="36" t="s">
        <v>160</v>
      </c>
      <c r="E23" s="36"/>
      <c r="F23" s="37">
        <f t="shared" si="3"/>
        <v>14.8</v>
      </c>
      <c r="G23" s="37">
        <f t="shared" si="3"/>
        <v>0</v>
      </c>
      <c r="H23" s="38">
        <f t="shared" si="1"/>
        <v>0</v>
      </c>
    </row>
    <row r="24" spans="1:8" s="1" customFormat="1" ht="23.25" customHeight="1">
      <c r="A24" s="34" t="s">
        <v>164</v>
      </c>
      <c r="B24" s="35" t="s">
        <v>7</v>
      </c>
      <c r="C24" s="36" t="s">
        <v>144</v>
      </c>
      <c r="D24" s="36" t="s">
        <v>160</v>
      </c>
      <c r="E24" s="36" t="s">
        <v>161</v>
      </c>
      <c r="F24" s="37">
        <v>14.8</v>
      </c>
      <c r="G24" s="37">
        <v>0</v>
      </c>
      <c r="H24" s="38">
        <f t="shared" si="1"/>
        <v>0</v>
      </c>
    </row>
    <row r="25" spans="1:8" ht="15">
      <c r="A25" s="34" t="s">
        <v>15</v>
      </c>
      <c r="B25" s="35" t="s">
        <v>7</v>
      </c>
      <c r="C25" s="36" t="s">
        <v>16</v>
      </c>
      <c r="D25" s="36"/>
      <c r="E25" s="36"/>
      <c r="F25" s="37">
        <f>F26</f>
        <v>4515.9</v>
      </c>
      <c r="G25" s="37">
        <f>G26</f>
        <v>4515.3</v>
      </c>
      <c r="H25" s="38">
        <f t="shared" si="1"/>
        <v>99.98671361190462</v>
      </c>
    </row>
    <row r="26" spans="1:8" s="1" customFormat="1" ht="38.25" customHeight="1">
      <c r="A26" s="34" t="s">
        <v>73</v>
      </c>
      <c r="B26" s="35" t="s">
        <v>7</v>
      </c>
      <c r="C26" s="36" t="s">
        <v>16</v>
      </c>
      <c r="D26" s="36" t="s">
        <v>80</v>
      </c>
      <c r="E26" s="36"/>
      <c r="F26" s="37">
        <f>F27+F29+F31+F33+F35</f>
        <v>4515.9</v>
      </c>
      <c r="G26" s="37">
        <f>G27+G29+G31+G33+G35</f>
        <v>4515.3</v>
      </c>
      <c r="H26" s="38">
        <f t="shared" si="1"/>
        <v>99.98671361190462</v>
      </c>
    </row>
    <row r="27" spans="1:8" s="1" customFormat="1" ht="21" customHeight="1">
      <c r="A27" s="34" t="s">
        <v>166</v>
      </c>
      <c r="B27" s="35" t="s">
        <v>7</v>
      </c>
      <c r="C27" s="36" t="s">
        <v>16</v>
      </c>
      <c r="D27" s="40" t="s">
        <v>165</v>
      </c>
      <c r="E27" s="36"/>
      <c r="F27" s="37">
        <f>F28</f>
        <v>100</v>
      </c>
      <c r="G27" s="37">
        <f>G28</f>
        <v>100</v>
      </c>
      <c r="H27" s="38">
        <f t="shared" si="1"/>
        <v>100</v>
      </c>
    </row>
    <row r="28" spans="1:8" s="1" customFormat="1" ht="21" customHeight="1">
      <c r="A28" s="34" t="s">
        <v>148</v>
      </c>
      <c r="B28" s="35" t="s">
        <v>7</v>
      </c>
      <c r="C28" s="36" t="s">
        <v>16</v>
      </c>
      <c r="D28" s="40" t="s">
        <v>165</v>
      </c>
      <c r="E28" s="36" t="s">
        <v>146</v>
      </c>
      <c r="F28" s="37">
        <v>100</v>
      </c>
      <c r="G28" s="37">
        <v>100</v>
      </c>
      <c r="H28" s="38">
        <f t="shared" si="1"/>
        <v>100</v>
      </c>
    </row>
    <row r="29" spans="1:8" s="1" customFormat="1" ht="38.25" customHeight="1" hidden="1">
      <c r="A29" s="34" t="s">
        <v>147</v>
      </c>
      <c r="B29" s="35" t="s">
        <v>7</v>
      </c>
      <c r="C29" s="36" t="s">
        <v>16</v>
      </c>
      <c r="D29" s="40" t="s">
        <v>145</v>
      </c>
      <c r="E29" s="36"/>
      <c r="F29" s="37">
        <f>F30</f>
        <v>0</v>
      </c>
      <c r="G29" s="37">
        <f>G30</f>
        <v>0</v>
      </c>
      <c r="H29" s="38" t="e">
        <f t="shared" si="1"/>
        <v>#DIV/0!</v>
      </c>
    </row>
    <row r="30" spans="1:8" s="1" customFormat="1" ht="24.75" customHeight="1" hidden="1">
      <c r="A30" s="34" t="s">
        <v>148</v>
      </c>
      <c r="B30" s="35" t="s">
        <v>7</v>
      </c>
      <c r="C30" s="36" t="s">
        <v>16</v>
      </c>
      <c r="D30" s="40" t="s">
        <v>145</v>
      </c>
      <c r="E30" s="36" t="s">
        <v>146</v>
      </c>
      <c r="F30" s="37"/>
      <c r="G30" s="37"/>
      <c r="H30" s="38" t="e">
        <f t="shared" si="1"/>
        <v>#DIV/0!</v>
      </c>
    </row>
    <row r="31" spans="1:8" s="1" customFormat="1" ht="41.25" customHeight="1">
      <c r="A31" s="34" t="s">
        <v>107</v>
      </c>
      <c r="B31" s="35" t="s">
        <v>7</v>
      </c>
      <c r="C31" s="36" t="s">
        <v>16</v>
      </c>
      <c r="D31" s="40" t="s">
        <v>98</v>
      </c>
      <c r="E31" s="36"/>
      <c r="F31" s="37">
        <f>F32</f>
        <v>2</v>
      </c>
      <c r="G31" s="37">
        <f>G32</f>
        <v>2</v>
      </c>
      <c r="H31" s="38">
        <f t="shared" si="1"/>
        <v>100</v>
      </c>
    </row>
    <row r="32" spans="1:8" s="1" customFormat="1" ht="30">
      <c r="A32" s="34" t="s">
        <v>13</v>
      </c>
      <c r="B32" s="35" t="s">
        <v>7</v>
      </c>
      <c r="C32" s="36" t="s">
        <v>16</v>
      </c>
      <c r="D32" s="40" t="s">
        <v>98</v>
      </c>
      <c r="E32" s="36" t="s">
        <v>14</v>
      </c>
      <c r="F32" s="37">
        <v>2</v>
      </c>
      <c r="G32" s="37">
        <v>2</v>
      </c>
      <c r="H32" s="38">
        <f t="shared" si="1"/>
        <v>100</v>
      </c>
    </row>
    <row r="33" spans="1:8" s="1" customFormat="1" ht="30">
      <c r="A33" s="34" t="s">
        <v>101</v>
      </c>
      <c r="B33" s="35" t="s">
        <v>7</v>
      </c>
      <c r="C33" s="36" t="s">
        <v>16</v>
      </c>
      <c r="D33" s="40" t="s">
        <v>99</v>
      </c>
      <c r="E33" s="36"/>
      <c r="F33" s="37">
        <f>F34</f>
        <v>4363.9</v>
      </c>
      <c r="G33" s="37">
        <f>G34</f>
        <v>4363.3</v>
      </c>
      <c r="H33" s="38">
        <f t="shared" si="1"/>
        <v>99.986250830679</v>
      </c>
    </row>
    <row r="34" spans="1:8" s="1" customFormat="1" ht="75">
      <c r="A34" s="34" t="s">
        <v>108</v>
      </c>
      <c r="B34" s="35" t="s">
        <v>7</v>
      </c>
      <c r="C34" s="36" t="s">
        <v>16</v>
      </c>
      <c r="D34" s="40" t="s">
        <v>99</v>
      </c>
      <c r="E34" s="36" t="s">
        <v>100</v>
      </c>
      <c r="F34" s="37">
        <v>4363.9</v>
      </c>
      <c r="G34" s="37">
        <v>4363.3</v>
      </c>
      <c r="H34" s="38">
        <f t="shared" si="1"/>
        <v>99.986250830679</v>
      </c>
    </row>
    <row r="35" spans="1:8" s="1" customFormat="1" ht="54.75" customHeight="1">
      <c r="A35" s="34" t="s">
        <v>168</v>
      </c>
      <c r="B35" s="35" t="s">
        <v>7</v>
      </c>
      <c r="C35" s="36" t="s">
        <v>16</v>
      </c>
      <c r="D35" s="40" t="s">
        <v>167</v>
      </c>
      <c r="E35" s="36"/>
      <c r="F35" s="37">
        <f>F36</f>
        <v>50</v>
      </c>
      <c r="G35" s="37">
        <f>G36</f>
        <v>50</v>
      </c>
      <c r="H35" s="38">
        <f t="shared" si="1"/>
        <v>100</v>
      </c>
    </row>
    <row r="36" spans="1:8" s="1" customFormat="1" ht="54" customHeight="1">
      <c r="A36" s="34" t="s">
        <v>60</v>
      </c>
      <c r="B36" s="35" t="s">
        <v>7</v>
      </c>
      <c r="C36" s="36" t="s">
        <v>16</v>
      </c>
      <c r="D36" s="40" t="s">
        <v>167</v>
      </c>
      <c r="E36" s="36" t="s">
        <v>11</v>
      </c>
      <c r="F36" s="37">
        <v>50</v>
      </c>
      <c r="G36" s="37">
        <v>50</v>
      </c>
      <c r="H36" s="38">
        <f t="shared" si="1"/>
        <v>100</v>
      </c>
    </row>
    <row r="37" spans="1:8" s="1" customFormat="1" ht="15">
      <c r="A37" s="30" t="s">
        <v>19</v>
      </c>
      <c r="B37" s="41" t="s">
        <v>20</v>
      </c>
      <c r="C37" s="32"/>
      <c r="D37" s="32"/>
      <c r="E37" s="32"/>
      <c r="F37" s="42">
        <f aca="true" t="shared" si="4" ref="F37:G39">F38</f>
        <v>214.9</v>
      </c>
      <c r="G37" s="42">
        <f t="shared" si="4"/>
        <v>214.9</v>
      </c>
      <c r="H37" s="33">
        <f t="shared" si="1"/>
        <v>100</v>
      </c>
    </row>
    <row r="38" spans="1:8" s="1" customFormat="1" ht="15">
      <c r="A38" s="34" t="s">
        <v>21</v>
      </c>
      <c r="B38" s="35" t="s">
        <v>20</v>
      </c>
      <c r="C38" s="36" t="s">
        <v>9</v>
      </c>
      <c r="D38" s="36"/>
      <c r="E38" s="36"/>
      <c r="F38" s="37">
        <f t="shared" si="4"/>
        <v>214.9</v>
      </c>
      <c r="G38" s="37">
        <f t="shared" si="4"/>
        <v>214.9</v>
      </c>
      <c r="H38" s="38">
        <f t="shared" si="1"/>
        <v>100</v>
      </c>
    </row>
    <row r="39" spans="1:8" s="1" customFormat="1" ht="30">
      <c r="A39" s="34" t="s">
        <v>73</v>
      </c>
      <c r="B39" s="35" t="s">
        <v>20</v>
      </c>
      <c r="C39" s="36" t="s">
        <v>9</v>
      </c>
      <c r="D39" s="36" t="s">
        <v>80</v>
      </c>
      <c r="E39" s="36"/>
      <c r="F39" s="37">
        <f t="shared" si="4"/>
        <v>214.9</v>
      </c>
      <c r="G39" s="37">
        <f t="shared" si="4"/>
        <v>214.9</v>
      </c>
      <c r="H39" s="38">
        <f t="shared" si="1"/>
        <v>100</v>
      </c>
    </row>
    <row r="40" spans="1:8" s="1" customFormat="1" ht="60">
      <c r="A40" s="34" t="s">
        <v>110</v>
      </c>
      <c r="B40" s="35" t="s">
        <v>20</v>
      </c>
      <c r="C40" s="36" t="s">
        <v>9</v>
      </c>
      <c r="D40" s="36" t="s">
        <v>82</v>
      </c>
      <c r="E40" s="36"/>
      <c r="F40" s="37">
        <f>F41+F42+F43</f>
        <v>214.9</v>
      </c>
      <c r="G40" s="37">
        <f>G41+G42+G43</f>
        <v>214.9</v>
      </c>
      <c r="H40" s="38">
        <f t="shared" si="1"/>
        <v>100</v>
      </c>
    </row>
    <row r="41" spans="1:8" s="1" customFormat="1" ht="41.25" customHeight="1">
      <c r="A41" s="34" t="s">
        <v>95</v>
      </c>
      <c r="B41" s="35" t="s">
        <v>20</v>
      </c>
      <c r="C41" s="36" t="s">
        <v>9</v>
      </c>
      <c r="D41" s="36" t="s">
        <v>82</v>
      </c>
      <c r="E41" s="36" t="s">
        <v>10</v>
      </c>
      <c r="F41" s="37">
        <v>160.3</v>
      </c>
      <c r="G41" s="37">
        <v>160.3</v>
      </c>
      <c r="H41" s="38">
        <f t="shared" si="1"/>
        <v>100</v>
      </c>
    </row>
    <row r="42" spans="1:8" s="1" customFormat="1" ht="60">
      <c r="A42" s="34" t="s">
        <v>111</v>
      </c>
      <c r="B42" s="35" t="s">
        <v>20</v>
      </c>
      <c r="C42" s="36" t="s">
        <v>9</v>
      </c>
      <c r="D42" s="36" t="s">
        <v>82</v>
      </c>
      <c r="E42" s="36" t="s">
        <v>81</v>
      </c>
      <c r="F42" s="37">
        <v>48.4</v>
      </c>
      <c r="G42" s="37">
        <v>48.4</v>
      </c>
      <c r="H42" s="38">
        <f t="shared" si="1"/>
        <v>100</v>
      </c>
    </row>
    <row r="43" spans="1:8" s="1" customFormat="1" ht="45">
      <c r="A43" s="34" t="s">
        <v>60</v>
      </c>
      <c r="B43" s="35" t="s">
        <v>20</v>
      </c>
      <c r="C43" s="36" t="s">
        <v>9</v>
      </c>
      <c r="D43" s="36" t="s">
        <v>82</v>
      </c>
      <c r="E43" s="36" t="s">
        <v>11</v>
      </c>
      <c r="F43" s="37">
        <v>6.2</v>
      </c>
      <c r="G43" s="37">
        <v>6.2</v>
      </c>
      <c r="H43" s="38">
        <f t="shared" si="1"/>
        <v>100</v>
      </c>
    </row>
    <row r="44" spans="1:8" s="1" customFormat="1" ht="28.5">
      <c r="A44" s="30" t="s">
        <v>26</v>
      </c>
      <c r="B44" s="41" t="s">
        <v>9</v>
      </c>
      <c r="C44" s="32"/>
      <c r="D44" s="32"/>
      <c r="E44" s="32"/>
      <c r="F44" s="42">
        <f>F45+F49</f>
        <v>22.7</v>
      </c>
      <c r="G44" s="42">
        <f>G45+G49</f>
        <v>22.7</v>
      </c>
      <c r="H44" s="33">
        <f t="shared" si="1"/>
        <v>100</v>
      </c>
    </row>
    <row r="45" spans="1:8" s="1" customFormat="1" ht="45" hidden="1">
      <c r="A45" s="43" t="s">
        <v>149</v>
      </c>
      <c r="B45" s="35" t="s">
        <v>9</v>
      </c>
      <c r="C45" s="36" t="s">
        <v>23</v>
      </c>
      <c r="D45" s="36"/>
      <c r="E45" s="36"/>
      <c r="F45" s="37">
        <f>F47</f>
        <v>0</v>
      </c>
      <c r="G45" s="37">
        <f>G47</f>
        <v>0</v>
      </c>
      <c r="H45" s="33" t="e">
        <f t="shared" si="1"/>
        <v>#DIV/0!</v>
      </c>
    </row>
    <row r="46" spans="1:8" s="1" customFormat="1" ht="30" hidden="1">
      <c r="A46" s="34" t="s">
        <v>73</v>
      </c>
      <c r="B46" s="35" t="s">
        <v>9</v>
      </c>
      <c r="C46" s="36" t="s">
        <v>23</v>
      </c>
      <c r="D46" s="36" t="s">
        <v>80</v>
      </c>
      <c r="E46" s="36"/>
      <c r="F46" s="37">
        <f>F47</f>
        <v>0</v>
      </c>
      <c r="G46" s="37">
        <f>G47</f>
        <v>0</v>
      </c>
      <c r="H46" s="33" t="e">
        <f t="shared" si="1"/>
        <v>#DIV/0!</v>
      </c>
    </row>
    <row r="47" spans="1:8" s="1" customFormat="1" ht="47.25" customHeight="1" hidden="1">
      <c r="A47" s="43" t="s">
        <v>151</v>
      </c>
      <c r="B47" s="35" t="s">
        <v>9</v>
      </c>
      <c r="C47" s="36" t="s">
        <v>23</v>
      </c>
      <c r="D47" s="36" t="s">
        <v>150</v>
      </c>
      <c r="E47" s="36"/>
      <c r="F47" s="37">
        <f>F48</f>
        <v>0</v>
      </c>
      <c r="G47" s="37">
        <f>G48</f>
        <v>0</v>
      </c>
      <c r="H47" s="33" t="e">
        <f t="shared" si="1"/>
        <v>#DIV/0!</v>
      </c>
    </row>
    <row r="48" spans="1:8" s="1" customFormat="1" ht="45" hidden="1">
      <c r="A48" s="34" t="s">
        <v>60</v>
      </c>
      <c r="B48" s="35" t="s">
        <v>9</v>
      </c>
      <c r="C48" s="36" t="s">
        <v>23</v>
      </c>
      <c r="D48" s="36" t="s">
        <v>150</v>
      </c>
      <c r="E48" s="36" t="s">
        <v>11</v>
      </c>
      <c r="F48" s="37"/>
      <c r="G48" s="37"/>
      <c r="H48" s="33" t="e">
        <f t="shared" si="1"/>
        <v>#DIV/0!</v>
      </c>
    </row>
    <row r="49" spans="1:8" s="1" customFormat="1" ht="15">
      <c r="A49" s="34" t="s">
        <v>61</v>
      </c>
      <c r="B49" s="35" t="s">
        <v>9</v>
      </c>
      <c r="C49" s="36" t="s">
        <v>27</v>
      </c>
      <c r="D49" s="36"/>
      <c r="E49" s="36"/>
      <c r="F49" s="37">
        <f aca="true" t="shared" si="5" ref="F49:G51">F50</f>
        <v>22.7</v>
      </c>
      <c r="G49" s="37">
        <f t="shared" si="5"/>
        <v>22.7</v>
      </c>
      <c r="H49" s="38">
        <f t="shared" si="1"/>
        <v>100</v>
      </c>
    </row>
    <row r="50" spans="1:8" s="1" customFormat="1" ht="30">
      <c r="A50" s="34" t="s">
        <v>73</v>
      </c>
      <c r="B50" s="35" t="s">
        <v>9</v>
      </c>
      <c r="C50" s="36" t="s">
        <v>27</v>
      </c>
      <c r="D50" s="36" t="s">
        <v>80</v>
      </c>
      <c r="E50" s="36"/>
      <c r="F50" s="37">
        <f t="shared" si="5"/>
        <v>22.7</v>
      </c>
      <c r="G50" s="37">
        <f t="shared" si="5"/>
        <v>22.7</v>
      </c>
      <c r="H50" s="38">
        <f t="shared" si="1"/>
        <v>100</v>
      </c>
    </row>
    <row r="51" spans="1:8" s="4" customFormat="1" ht="30">
      <c r="A51" s="34" t="s">
        <v>56</v>
      </c>
      <c r="B51" s="35" t="s">
        <v>9</v>
      </c>
      <c r="C51" s="36" t="s">
        <v>27</v>
      </c>
      <c r="D51" s="36" t="s">
        <v>83</v>
      </c>
      <c r="E51" s="36"/>
      <c r="F51" s="37">
        <f t="shared" si="5"/>
        <v>22.7</v>
      </c>
      <c r="G51" s="37">
        <f t="shared" si="5"/>
        <v>22.7</v>
      </c>
      <c r="H51" s="38">
        <f t="shared" si="1"/>
        <v>100</v>
      </c>
    </row>
    <row r="52" spans="1:8" s="1" customFormat="1" ht="75">
      <c r="A52" s="34" t="s">
        <v>108</v>
      </c>
      <c r="B52" s="35" t="s">
        <v>9</v>
      </c>
      <c r="C52" s="36" t="s">
        <v>27</v>
      </c>
      <c r="D52" s="36" t="s">
        <v>83</v>
      </c>
      <c r="E52" s="36" t="s">
        <v>100</v>
      </c>
      <c r="F52" s="37">
        <v>22.7</v>
      </c>
      <c r="G52" s="37">
        <v>22.7</v>
      </c>
      <c r="H52" s="38">
        <f t="shared" si="1"/>
        <v>100</v>
      </c>
    </row>
    <row r="53" spans="1:8" s="1" customFormat="1" ht="15">
      <c r="A53" s="30" t="s">
        <v>24</v>
      </c>
      <c r="B53" s="41" t="s">
        <v>12</v>
      </c>
      <c r="C53" s="32"/>
      <c r="D53" s="32"/>
      <c r="E53" s="32"/>
      <c r="F53" s="42">
        <f>F54+F58</f>
        <v>1906.2</v>
      </c>
      <c r="G53" s="42">
        <f>G54+G58</f>
        <v>1905.7</v>
      </c>
      <c r="H53" s="33">
        <f t="shared" si="1"/>
        <v>99.97376980379813</v>
      </c>
    </row>
    <row r="54" spans="1:8" s="1" customFormat="1" ht="15" hidden="1">
      <c r="A54" s="34" t="s">
        <v>153</v>
      </c>
      <c r="B54" s="35" t="s">
        <v>12</v>
      </c>
      <c r="C54" s="36" t="s">
        <v>25</v>
      </c>
      <c r="D54" s="36"/>
      <c r="E54" s="36"/>
      <c r="F54" s="37">
        <f aca="true" t="shared" si="6" ref="F54:G56">F55</f>
        <v>0</v>
      </c>
      <c r="G54" s="37">
        <f t="shared" si="6"/>
        <v>0</v>
      </c>
      <c r="H54" s="33" t="e">
        <f t="shared" si="1"/>
        <v>#DIV/0!</v>
      </c>
    </row>
    <row r="55" spans="1:8" s="1" customFormat="1" ht="67.5" customHeight="1" hidden="1">
      <c r="A55" s="34" t="s">
        <v>154</v>
      </c>
      <c r="B55" s="35" t="s">
        <v>12</v>
      </c>
      <c r="C55" s="36" t="s">
        <v>25</v>
      </c>
      <c r="D55" s="36" t="s">
        <v>87</v>
      </c>
      <c r="E55" s="36"/>
      <c r="F55" s="37">
        <f t="shared" si="6"/>
        <v>0</v>
      </c>
      <c r="G55" s="37">
        <f t="shared" si="6"/>
        <v>0</v>
      </c>
      <c r="H55" s="33" t="e">
        <f t="shared" si="1"/>
        <v>#DIV/0!</v>
      </c>
    </row>
    <row r="56" spans="1:8" s="1" customFormat="1" ht="98.25" customHeight="1" hidden="1">
      <c r="A56" s="34" t="s">
        <v>155</v>
      </c>
      <c r="B56" s="35" t="s">
        <v>12</v>
      </c>
      <c r="C56" s="36" t="s">
        <v>25</v>
      </c>
      <c r="D56" s="36" t="s">
        <v>152</v>
      </c>
      <c r="E56" s="36"/>
      <c r="F56" s="37">
        <f t="shared" si="6"/>
        <v>0</v>
      </c>
      <c r="G56" s="37">
        <f t="shared" si="6"/>
        <v>0</v>
      </c>
      <c r="H56" s="33" t="e">
        <f t="shared" si="1"/>
        <v>#DIV/0!</v>
      </c>
    </row>
    <row r="57" spans="1:8" s="1" customFormat="1" ht="45" hidden="1">
      <c r="A57" s="34" t="s">
        <v>60</v>
      </c>
      <c r="B57" s="35" t="s">
        <v>12</v>
      </c>
      <c r="C57" s="36" t="s">
        <v>25</v>
      </c>
      <c r="D57" s="36" t="s">
        <v>152</v>
      </c>
      <c r="E57" s="36" t="s">
        <v>11</v>
      </c>
      <c r="F57" s="37"/>
      <c r="G57" s="37"/>
      <c r="H57" s="33" t="e">
        <f t="shared" si="1"/>
        <v>#DIV/0!</v>
      </c>
    </row>
    <row r="58" spans="1:8" s="1" customFormat="1" ht="21.75" customHeight="1">
      <c r="A58" s="34" t="s">
        <v>22</v>
      </c>
      <c r="B58" s="35" t="s">
        <v>12</v>
      </c>
      <c r="C58" s="36" t="s">
        <v>23</v>
      </c>
      <c r="D58" s="36"/>
      <c r="E58" s="36"/>
      <c r="F58" s="37">
        <f>F59</f>
        <v>1906.2</v>
      </c>
      <c r="G58" s="37">
        <f>G59</f>
        <v>1905.7</v>
      </c>
      <c r="H58" s="38">
        <f t="shared" si="1"/>
        <v>99.97376980379813</v>
      </c>
    </row>
    <row r="59" spans="1:8" s="4" customFormat="1" ht="60">
      <c r="A59" s="34" t="s">
        <v>169</v>
      </c>
      <c r="B59" s="35" t="s">
        <v>12</v>
      </c>
      <c r="C59" s="36" t="s">
        <v>23</v>
      </c>
      <c r="D59" s="36" t="s">
        <v>114</v>
      </c>
      <c r="E59" s="36"/>
      <c r="F59" s="37">
        <f>F60+F62</f>
        <v>1906.2</v>
      </c>
      <c r="G59" s="37">
        <f>G60+G62</f>
        <v>1905.7</v>
      </c>
      <c r="H59" s="38">
        <f t="shared" si="1"/>
        <v>99.97376980379813</v>
      </c>
    </row>
    <row r="60" spans="1:8" s="1" customFormat="1" ht="30" hidden="1">
      <c r="A60" s="34" t="s">
        <v>62</v>
      </c>
      <c r="B60" s="35" t="s">
        <v>12</v>
      </c>
      <c r="C60" s="36" t="s">
        <v>23</v>
      </c>
      <c r="D60" s="36" t="s">
        <v>115</v>
      </c>
      <c r="E60" s="36"/>
      <c r="F60" s="37">
        <f>F61</f>
        <v>0</v>
      </c>
      <c r="G60" s="37">
        <f>G61</f>
        <v>0</v>
      </c>
      <c r="H60" s="38" t="e">
        <f t="shared" si="1"/>
        <v>#DIV/0!</v>
      </c>
    </row>
    <row r="61" spans="1:8" s="1" customFormat="1" ht="31.5" customHeight="1" hidden="1">
      <c r="A61" s="34" t="s">
        <v>60</v>
      </c>
      <c r="B61" s="35" t="s">
        <v>12</v>
      </c>
      <c r="C61" s="36" t="s">
        <v>23</v>
      </c>
      <c r="D61" s="36" t="s">
        <v>115</v>
      </c>
      <c r="E61" s="36" t="s">
        <v>11</v>
      </c>
      <c r="F61" s="37"/>
      <c r="G61" s="37"/>
      <c r="H61" s="38" t="e">
        <f t="shared" si="1"/>
        <v>#DIV/0!</v>
      </c>
    </row>
    <row r="62" spans="1:8" s="1" customFormat="1" ht="36.75" customHeight="1">
      <c r="A62" s="34" t="s">
        <v>84</v>
      </c>
      <c r="B62" s="35" t="s">
        <v>12</v>
      </c>
      <c r="C62" s="36" t="s">
        <v>23</v>
      </c>
      <c r="D62" s="36" t="s">
        <v>116</v>
      </c>
      <c r="E62" s="36"/>
      <c r="F62" s="37">
        <f>SUM(F63:F64)</f>
        <v>1906.2</v>
      </c>
      <c r="G62" s="37">
        <f>SUM(G63:G64)</f>
        <v>1905.7</v>
      </c>
      <c r="H62" s="38">
        <f t="shared" si="1"/>
        <v>99.97376980379813</v>
      </c>
    </row>
    <row r="63" spans="1:8" s="1" customFormat="1" ht="44.25" customHeight="1">
      <c r="A63" s="34" t="s">
        <v>60</v>
      </c>
      <c r="B63" s="35" t="s">
        <v>12</v>
      </c>
      <c r="C63" s="36" t="s">
        <v>23</v>
      </c>
      <c r="D63" s="36" t="s">
        <v>116</v>
      </c>
      <c r="E63" s="36" t="s">
        <v>11</v>
      </c>
      <c r="F63" s="37">
        <v>109.9</v>
      </c>
      <c r="G63" s="37">
        <v>109.8</v>
      </c>
      <c r="H63" s="38">
        <f t="shared" si="1"/>
        <v>99.90900818926296</v>
      </c>
    </row>
    <row r="64" spans="1:8" s="1" customFormat="1" ht="81" customHeight="1">
      <c r="A64" s="34" t="s">
        <v>108</v>
      </c>
      <c r="B64" s="35" t="s">
        <v>12</v>
      </c>
      <c r="C64" s="36" t="s">
        <v>23</v>
      </c>
      <c r="D64" s="36" t="s">
        <v>116</v>
      </c>
      <c r="E64" s="36" t="s">
        <v>100</v>
      </c>
      <c r="F64" s="37">
        <v>1796.3</v>
      </c>
      <c r="G64" s="37">
        <v>1795.9</v>
      </c>
      <c r="H64" s="38">
        <f t="shared" si="1"/>
        <v>99.97773200467628</v>
      </c>
    </row>
    <row r="65" spans="1:8" s="1" customFormat="1" ht="15">
      <c r="A65" s="30" t="s">
        <v>46</v>
      </c>
      <c r="B65" s="41" t="s">
        <v>25</v>
      </c>
      <c r="C65" s="32"/>
      <c r="D65" s="32"/>
      <c r="E65" s="32"/>
      <c r="F65" s="42">
        <f>F66+F71+F88</f>
        <v>12686.6</v>
      </c>
      <c r="G65" s="42">
        <f>G66+G71+G88</f>
        <v>12639.7</v>
      </c>
      <c r="H65" s="33">
        <f t="shared" si="1"/>
        <v>99.63031860388126</v>
      </c>
    </row>
    <row r="66" spans="1:8" s="1" customFormat="1" ht="23.25" customHeight="1">
      <c r="A66" s="34" t="s">
        <v>78</v>
      </c>
      <c r="B66" s="35" t="s">
        <v>25</v>
      </c>
      <c r="C66" s="36" t="s">
        <v>7</v>
      </c>
      <c r="D66" s="36"/>
      <c r="E66" s="36"/>
      <c r="F66" s="37">
        <f>F67</f>
        <v>436.9</v>
      </c>
      <c r="G66" s="37">
        <f>G67</f>
        <v>433.4</v>
      </c>
      <c r="H66" s="38">
        <f t="shared" si="1"/>
        <v>99.19890135042344</v>
      </c>
    </row>
    <row r="67" spans="1:8" s="1" customFormat="1" ht="34.5" customHeight="1">
      <c r="A67" s="34" t="s">
        <v>73</v>
      </c>
      <c r="B67" s="35" t="s">
        <v>25</v>
      </c>
      <c r="C67" s="36" t="s">
        <v>7</v>
      </c>
      <c r="D67" s="36" t="s">
        <v>80</v>
      </c>
      <c r="E67" s="36"/>
      <c r="F67" s="37">
        <f>F68</f>
        <v>436.9</v>
      </c>
      <c r="G67" s="37">
        <f>G68</f>
        <v>433.4</v>
      </c>
      <c r="H67" s="38">
        <f t="shared" si="1"/>
        <v>99.19890135042344</v>
      </c>
    </row>
    <row r="68" spans="1:8" s="1" customFormat="1" ht="15" customHeight="1">
      <c r="A68" s="34" t="s">
        <v>86</v>
      </c>
      <c r="B68" s="35" t="s">
        <v>25</v>
      </c>
      <c r="C68" s="36" t="s">
        <v>7</v>
      </c>
      <c r="D68" s="36" t="s">
        <v>85</v>
      </c>
      <c r="E68" s="36"/>
      <c r="F68" s="37">
        <f>SUM(F69:F70)</f>
        <v>436.9</v>
      </c>
      <c r="G68" s="37">
        <f>SUM(G69:G70)</f>
        <v>433.4</v>
      </c>
      <c r="H68" s="38">
        <f t="shared" si="1"/>
        <v>99.19890135042344</v>
      </c>
    </row>
    <row r="69" spans="1:8" s="1" customFormat="1" ht="45">
      <c r="A69" s="34" t="s">
        <v>60</v>
      </c>
      <c r="B69" s="35" t="s">
        <v>25</v>
      </c>
      <c r="C69" s="36" t="s">
        <v>7</v>
      </c>
      <c r="D69" s="36" t="s">
        <v>85</v>
      </c>
      <c r="E69" s="36" t="s">
        <v>11</v>
      </c>
      <c r="F69" s="37">
        <v>244.9</v>
      </c>
      <c r="G69" s="37">
        <v>244.9</v>
      </c>
      <c r="H69" s="38">
        <f t="shared" si="1"/>
        <v>100</v>
      </c>
    </row>
    <row r="70" spans="1:8" s="1" customFormat="1" ht="51.75" customHeight="1">
      <c r="A70" s="34" t="s">
        <v>170</v>
      </c>
      <c r="B70" s="35" t="s">
        <v>25</v>
      </c>
      <c r="C70" s="36" t="s">
        <v>7</v>
      </c>
      <c r="D70" s="36" t="s">
        <v>85</v>
      </c>
      <c r="E70" s="36" t="s">
        <v>103</v>
      </c>
      <c r="F70" s="37">
        <v>192</v>
      </c>
      <c r="G70" s="37">
        <v>188.5</v>
      </c>
      <c r="H70" s="38">
        <f t="shared" si="1"/>
        <v>98.17708333333334</v>
      </c>
    </row>
    <row r="71" spans="1:8" s="1" customFormat="1" ht="22.5" customHeight="1">
      <c r="A71" s="34" t="s">
        <v>54</v>
      </c>
      <c r="B71" s="35" t="s">
        <v>25</v>
      </c>
      <c r="C71" s="36" t="s">
        <v>9</v>
      </c>
      <c r="D71" s="36"/>
      <c r="E71" s="36"/>
      <c r="F71" s="37">
        <f>F72+F75</f>
        <v>8059.700000000001</v>
      </c>
      <c r="G71" s="37">
        <f>G72+G75</f>
        <v>8016.3</v>
      </c>
      <c r="H71" s="38">
        <f t="shared" si="1"/>
        <v>99.4615184187997</v>
      </c>
    </row>
    <row r="72" spans="1:8" s="4" customFormat="1" ht="15">
      <c r="A72" s="34" t="s">
        <v>162</v>
      </c>
      <c r="B72" s="35" t="s">
        <v>25</v>
      </c>
      <c r="C72" s="36" t="s">
        <v>9</v>
      </c>
      <c r="D72" s="36" t="s">
        <v>159</v>
      </c>
      <c r="E72" s="36"/>
      <c r="F72" s="37">
        <f>F73</f>
        <v>15</v>
      </c>
      <c r="G72" s="37">
        <f>G73</f>
        <v>5</v>
      </c>
      <c r="H72" s="38">
        <f t="shared" si="1"/>
        <v>33.33333333333333</v>
      </c>
    </row>
    <row r="73" spans="1:8" s="1" customFormat="1" ht="45">
      <c r="A73" s="34" t="s">
        <v>163</v>
      </c>
      <c r="B73" s="35" t="s">
        <v>25</v>
      </c>
      <c r="C73" s="36" t="s">
        <v>9</v>
      </c>
      <c r="D73" s="36" t="s">
        <v>160</v>
      </c>
      <c r="E73" s="36"/>
      <c r="F73" s="37">
        <f>F74</f>
        <v>15</v>
      </c>
      <c r="G73" s="37">
        <f>G74</f>
        <v>5</v>
      </c>
      <c r="H73" s="38">
        <f t="shared" si="1"/>
        <v>33.33333333333333</v>
      </c>
    </row>
    <row r="74" spans="1:8" s="1" customFormat="1" ht="45">
      <c r="A74" s="34" t="s">
        <v>60</v>
      </c>
      <c r="B74" s="35" t="s">
        <v>25</v>
      </c>
      <c r="C74" s="36" t="s">
        <v>9</v>
      </c>
      <c r="D74" s="36" t="s">
        <v>160</v>
      </c>
      <c r="E74" s="36" t="s">
        <v>11</v>
      </c>
      <c r="F74" s="37">
        <v>15</v>
      </c>
      <c r="G74" s="37">
        <v>5</v>
      </c>
      <c r="H74" s="38">
        <f t="shared" si="1"/>
        <v>33.33333333333333</v>
      </c>
    </row>
    <row r="75" spans="1:8" s="1" customFormat="1" ht="64.5" customHeight="1">
      <c r="A75" s="34" t="s">
        <v>124</v>
      </c>
      <c r="B75" s="35" t="s">
        <v>25</v>
      </c>
      <c r="C75" s="36" t="s">
        <v>9</v>
      </c>
      <c r="D75" s="36" t="s">
        <v>87</v>
      </c>
      <c r="E75" s="36"/>
      <c r="F75" s="37">
        <f>F76+F79+F81+F84+F86</f>
        <v>8044.700000000001</v>
      </c>
      <c r="G75" s="37">
        <f>G76+G79+G81+G84+G86</f>
        <v>8011.3</v>
      </c>
      <c r="H75" s="38">
        <f t="shared" si="1"/>
        <v>99.58481981925988</v>
      </c>
    </row>
    <row r="76" spans="1:8" s="4" customFormat="1" ht="15">
      <c r="A76" s="34" t="s">
        <v>63</v>
      </c>
      <c r="B76" s="35" t="s">
        <v>25</v>
      </c>
      <c r="C76" s="36" t="s">
        <v>9</v>
      </c>
      <c r="D76" s="36" t="s">
        <v>88</v>
      </c>
      <c r="E76" s="36"/>
      <c r="F76" s="37">
        <f>SUM(F77:F78)</f>
        <v>2016.1</v>
      </c>
      <c r="G76" s="37">
        <f>SUM(G77:G78)</f>
        <v>1990.5</v>
      </c>
      <c r="H76" s="38">
        <f t="shared" si="1"/>
        <v>98.7302217151927</v>
      </c>
    </row>
    <row r="77" spans="1:8" s="1" customFormat="1" ht="45">
      <c r="A77" s="34" t="s">
        <v>60</v>
      </c>
      <c r="B77" s="35" t="s">
        <v>25</v>
      </c>
      <c r="C77" s="36" t="s">
        <v>9</v>
      </c>
      <c r="D77" s="36" t="s">
        <v>88</v>
      </c>
      <c r="E77" s="36" t="s">
        <v>11</v>
      </c>
      <c r="F77" s="37">
        <v>1680.8</v>
      </c>
      <c r="G77" s="37">
        <v>1655.2</v>
      </c>
      <c r="H77" s="38">
        <f t="shared" si="1"/>
        <v>98.47691575440267</v>
      </c>
    </row>
    <row r="78" spans="1:8" s="1" customFormat="1" ht="75">
      <c r="A78" s="34" t="s">
        <v>108</v>
      </c>
      <c r="B78" s="35" t="s">
        <v>25</v>
      </c>
      <c r="C78" s="36" t="s">
        <v>9</v>
      </c>
      <c r="D78" s="36" t="s">
        <v>88</v>
      </c>
      <c r="E78" s="36" t="s">
        <v>100</v>
      </c>
      <c r="F78" s="37">
        <v>335.3</v>
      </c>
      <c r="G78" s="37">
        <v>335.3</v>
      </c>
      <c r="H78" s="38">
        <f t="shared" si="1"/>
        <v>100</v>
      </c>
    </row>
    <row r="79" spans="1:8" s="1" customFormat="1" ht="15">
      <c r="A79" s="34" t="s">
        <v>68</v>
      </c>
      <c r="B79" s="35" t="s">
        <v>25</v>
      </c>
      <c r="C79" s="36" t="s">
        <v>9</v>
      </c>
      <c r="D79" s="36" t="s">
        <v>89</v>
      </c>
      <c r="E79" s="36"/>
      <c r="F79" s="37">
        <f>F80</f>
        <v>220</v>
      </c>
      <c r="G79" s="37">
        <f>G80</f>
        <v>219.7</v>
      </c>
      <c r="H79" s="38">
        <f t="shared" si="1"/>
        <v>99.86363636363636</v>
      </c>
    </row>
    <row r="80" spans="1:8" s="1" customFormat="1" ht="75">
      <c r="A80" s="34" t="s">
        <v>108</v>
      </c>
      <c r="B80" s="35" t="s">
        <v>25</v>
      </c>
      <c r="C80" s="36" t="s">
        <v>9</v>
      </c>
      <c r="D80" s="36" t="s">
        <v>89</v>
      </c>
      <c r="E80" s="36" t="s">
        <v>100</v>
      </c>
      <c r="F80" s="37">
        <v>220</v>
      </c>
      <c r="G80" s="37">
        <v>219.7</v>
      </c>
      <c r="H80" s="38">
        <f t="shared" si="1"/>
        <v>99.86363636363636</v>
      </c>
    </row>
    <row r="81" spans="1:8" s="1" customFormat="1" ht="30">
      <c r="A81" s="34" t="s">
        <v>55</v>
      </c>
      <c r="B81" s="35" t="s">
        <v>25</v>
      </c>
      <c r="C81" s="36" t="s">
        <v>9</v>
      </c>
      <c r="D81" s="36" t="s">
        <v>90</v>
      </c>
      <c r="E81" s="36"/>
      <c r="F81" s="37">
        <f>SUM(F82:F83)</f>
        <v>4660</v>
      </c>
      <c r="G81" s="37">
        <f>SUM(G82:G83)</f>
        <v>4652.5</v>
      </c>
      <c r="H81" s="38">
        <f t="shared" si="1"/>
        <v>99.83905579399142</v>
      </c>
    </row>
    <row r="82" spans="1:8" s="1" customFormat="1" ht="45">
      <c r="A82" s="34" t="s">
        <v>60</v>
      </c>
      <c r="B82" s="35" t="s">
        <v>25</v>
      </c>
      <c r="C82" s="36" t="s">
        <v>9</v>
      </c>
      <c r="D82" s="36" t="s">
        <v>90</v>
      </c>
      <c r="E82" s="36" t="s">
        <v>11</v>
      </c>
      <c r="F82" s="37">
        <v>1045.7</v>
      </c>
      <c r="G82" s="37">
        <v>1040.2</v>
      </c>
      <c r="H82" s="38">
        <f t="shared" si="1"/>
        <v>99.4740365305537</v>
      </c>
    </row>
    <row r="83" spans="1:8" s="1" customFormat="1" ht="75">
      <c r="A83" s="34" t="s">
        <v>108</v>
      </c>
      <c r="B83" s="35" t="s">
        <v>25</v>
      </c>
      <c r="C83" s="36" t="s">
        <v>9</v>
      </c>
      <c r="D83" s="36" t="s">
        <v>90</v>
      </c>
      <c r="E83" s="36" t="s">
        <v>100</v>
      </c>
      <c r="F83" s="37">
        <v>3614.3</v>
      </c>
      <c r="G83" s="37">
        <v>3612.3</v>
      </c>
      <c r="H83" s="38">
        <f t="shared" si="1"/>
        <v>99.94466425033893</v>
      </c>
    </row>
    <row r="84" spans="1:8" s="1" customFormat="1" ht="47.25" customHeight="1">
      <c r="A84" s="34" t="s">
        <v>172</v>
      </c>
      <c r="B84" s="35" t="s">
        <v>25</v>
      </c>
      <c r="C84" s="36" t="s">
        <v>9</v>
      </c>
      <c r="D84" s="36" t="s">
        <v>171</v>
      </c>
      <c r="E84" s="36"/>
      <c r="F84" s="37">
        <f>F85</f>
        <v>1142.3</v>
      </c>
      <c r="G84" s="37">
        <f>G85</f>
        <v>1142.3</v>
      </c>
      <c r="H84" s="38">
        <f t="shared" si="1"/>
        <v>100</v>
      </c>
    </row>
    <row r="85" spans="1:8" s="1" customFormat="1" ht="45">
      <c r="A85" s="34" t="s">
        <v>60</v>
      </c>
      <c r="B85" s="35" t="s">
        <v>25</v>
      </c>
      <c r="C85" s="36" t="s">
        <v>9</v>
      </c>
      <c r="D85" s="36" t="s">
        <v>171</v>
      </c>
      <c r="E85" s="36" t="s">
        <v>11</v>
      </c>
      <c r="F85" s="37">
        <v>1142.3</v>
      </c>
      <c r="G85" s="37">
        <v>1142.3</v>
      </c>
      <c r="H85" s="38">
        <f t="shared" si="1"/>
        <v>100</v>
      </c>
    </row>
    <row r="86" spans="1:8" s="1" customFormat="1" ht="121.5" customHeight="1">
      <c r="A86" s="34" t="s">
        <v>174</v>
      </c>
      <c r="B86" s="35" t="s">
        <v>25</v>
      </c>
      <c r="C86" s="36" t="s">
        <v>9</v>
      </c>
      <c r="D86" s="36" t="s">
        <v>173</v>
      </c>
      <c r="E86" s="36"/>
      <c r="F86" s="37">
        <f>F87</f>
        <v>6.3</v>
      </c>
      <c r="G86" s="37">
        <f>G87</f>
        <v>6.3</v>
      </c>
      <c r="H86" s="38">
        <f t="shared" si="1"/>
        <v>100</v>
      </c>
    </row>
    <row r="87" spans="1:8" s="1" customFormat="1" ht="47.25" customHeight="1">
      <c r="A87" s="34" t="s">
        <v>60</v>
      </c>
      <c r="B87" s="35" t="s">
        <v>25</v>
      </c>
      <c r="C87" s="36" t="s">
        <v>9</v>
      </c>
      <c r="D87" s="36" t="s">
        <v>173</v>
      </c>
      <c r="E87" s="36" t="s">
        <v>11</v>
      </c>
      <c r="F87" s="37">
        <v>6.3</v>
      </c>
      <c r="G87" s="37">
        <v>6.3</v>
      </c>
      <c r="H87" s="38">
        <f t="shared" si="1"/>
        <v>100</v>
      </c>
    </row>
    <row r="88" spans="1:8" s="1" customFormat="1" ht="30">
      <c r="A88" s="34" t="s">
        <v>47</v>
      </c>
      <c r="B88" s="35" t="s">
        <v>25</v>
      </c>
      <c r="C88" s="36" t="s">
        <v>25</v>
      </c>
      <c r="D88" s="36"/>
      <c r="E88" s="36"/>
      <c r="F88" s="37">
        <f>F89</f>
        <v>4190</v>
      </c>
      <c r="G88" s="37">
        <f>G89</f>
        <v>4190</v>
      </c>
      <c r="H88" s="38">
        <f t="shared" si="1"/>
        <v>100</v>
      </c>
    </row>
    <row r="89" spans="1:8" s="1" customFormat="1" ht="60">
      <c r="A89" s="34" t="s">
        <v>125</v>
      </c>
      <c r="B89" s="35" t="s">
        <v>25</v>
      </c>
      <c r="C89" s="36" t="s">
        <v>25</v>
      </c>
      <c r="D89" s="36" t="s">
        <v>91</v>
      </c>
      <c r="E89" s="36"/>
      <c r="F89" s="37">
        <f>F90+F92</f>
        <v>4190</v>
      </c>
      <c r="G89" s="37">
        <f>G90+G92</f>
        <v>4190</v>
      </c>
      <c r="H89" s="38">
        <f aca="true" t="shared" si="7" ref="H89:H109">G89/F89*100</f>
        <v>100</v>
      </c>
    </row>
    <row r="90" spans="1:8" s="1" customFormat="1" ht="15">
      <c r="A90" s="34" t="s">
        <v>126</v>
      </c>
      <c r="B90" s="35" t="s">
        <v>25</v>
      </c>
      <c r="C90" s="36" t="s">
        <v>25</v>
      </c>
      <c r="D90" s="36" t="s">
        <v>127</v>
      </c>
      <c r="E90" s="36"/>
      <c r="F90" s="37">
        <f>F91</f>
        <v>2398.3</v>
      </c>
      <c r="G90" s="37">
        <f>G91</f>
        <v>2398.3</v>
      </c>
      <c r="H90" s="38">
        <f t="shared" si="7"/>
        <v>100</v>
      </c>
    </row>
    <row r="91" spans="1:8" s="1" customFormat="1" ht="45">
      <c r="A91" s="34" t="s">
        <v>60</v>
      </c>
      <c r="B91" s="35" t="s">
        <v>25</v>
      </c>
      <c r="C91" s="36" t="s">
        <v>25</v>
      </c>
      <c r="D91" s="36" t="s">
        <v>127</v>
      </c>
      <c r="E91" s="36" t="s">
        <v>11</v>
      </c>
      <c r="F91" s="37">
        <v>2398.3</v>
      </c>
      <c r="G91" s="37">
        <v>2398.3</v>
      </c>
      <c r="H91" s="38">
        <f t="shared" si="7"/>
        <v>100</v>
      </c>
    </row>
    <row r="92" spans="1:8" s="1" customFormat="1" ht="22.5" customHeight="1">
      <c r="A92" s="34" t="s">
        <v>128</v>
      </c>
      <c r="B92" s="35" t="s">
        <v>25</v>
      </c>
      <c r="C92" s="36" t="s">
        <v>25</v>
      </c>
      <c r="D92" s="36" t="s">
        <v>129</v>
      </c>
      <c r="E92" s="36"/>
      <c r="F92" s="37">
        <f>F93</f>
        <v>1791.7</v>
      </c>
      <c r="G92" s="37">
        <f>G93</f>
        <v>1791.7</v>
      </c>
      <c r="H92" s="38">
        <f t="shared" si="7"/>
        <v>100</v>
      </c>
    </row>
    <row r="93" spans="1:8" s="1" customFormat="1" ht="45">
      <c r="A93" s="34" t="s">
        <v>60</v>
      </c>
      <c r="B93" s="35" t="s">
        <v>25</v>
      </c>
      <c r="C93" s="36" t="s">
        <v>25</v>
      </c>
      <c r="D93" s="36" t="s">
        <v>129</v>
      </c>
      <c r="E93" s="36" t="s">
        <v>11</v>
      </c>
      <c r="F93" s="37">
        <v>1791.7</v>
      </c>
      <c r="G93" s="37">
        <v>1791.7</v>
      </c>
      <c r="H93" s="38">
        <f t="shared" si="7"/>
        <v>100</v>
      </c>
    </row>
    <row r="94" spans="1:8" s="1" customFormat="1" ht="15">
      <c r="A94" s="30" t="s">
        <v>28</v>
      </c>
      <c r="B94" s="41" t="s">
        <v>143</v>
      </c>
      <c r="C94" s="32"/>
      <c r="D94" s="32"/>
      <c r="E94" s="32"/>
      <c r="F94" s="42">
        <f aca="true" t="shared" si="8" ref="F94:G97">F95</f>
        <v>9063.8</v>
      </c>
      <c r="G94" s="42">
        <f t="shared" si="8"/>
        <v>9063.8</v>
      </c>
      <c r="H94" s="33">
        <f t="shared" si="7"/>
        <v>100</v>
      </c>
    </row>
    <row r="95" spans="1:8" s="1" customFormat="1" ht="15">
      <c r="A95" s="34" t="s">
        <v>29</v>
      </c>
      <c r="B95" s="35" t="s">
        <v>143</v>
      </c>
      <c r="C95" s="36" t="s">
        <v>7</v>
      </c>
      <c r="D95" s="36"/>
      <c r="E95" s="36"/>
      <c r="F95" s="37">
        <f t="shared" si="8"/>
        <v>9063.8</v>
      </c>
      <c r="G95" s="37">
        <f t="shared" si="8"/>
        <v>9063.8</v>
      </c>
      <c r="H95" s="38">
        <f t="shared" si="7"/>
        <v>100</v>
      </c>
    </row>
    <row r="96" spans="1:8" s="1" customFormat="1" ht="30">
      <c r="A96" s="34" t="s">
        <v>73</v>
      </c>
      <c r="B96" s="35" t="s">
        <v>143</v>
      </c>
      <c r="C96" s="36" t="s">
        <v>7</v>
      </c>
      <c r="D96" s="36" t="s">
        <v>80</v>
      </c>
      <c r="E96" s="36"/>
      <c r="F96" s="37">
        <f t="shared" si="8"/>
        <v>9063.8</v>
      </c>
      <c r="G96" s="37">
        <f t="shared" si="8"/>
        <v>9063.8</v>
      </c>
      <c r="H96" s="38">
        <f t="shared" si="7"/>
        <v>100</v>
      </c>
    </row>
    <row r="97" spans="1:8" s="1" customFormat="1" ht="45">
      <c r="A97" s="34" t="s">
        <v>92</v>
      </c>
      <c r="B97" s="35" t="s">
        <v>143</v>
      </c>
      <c r="C97" s="36" t="s">
        <v>7</v>
      </c>
      <c r="D97" s="36" t="s">
        <v>79</v>
      </c>
      <c r="E97" s="36"/>
      <c r="F97" s="37">
        <f t="shared" si="8"/>
        <v>9063.8</v>
      </c>
      <c r="G97" s="37">
        <f t="shared" si="8"/>
        <v>9063.8</v>
      </c>
      <c r="H97" s="38">
        <f t="shared" si="7"/>
        <v>100</v>
      </c>
    </row>
    <row r="98" spans="1:8" s="1" customFormat="1" ht="15">
      <c r="A98" s="34" t="s">
        <v>51</v>
      </c>
      <c r="B98" s="35" t="s">
        <v>143</v>
      </c>
      <c r="C98" s="36" t="s">
        <v>7</v>
      </c>
      <c r="D98" s="36" t="s">
        <v>79</v>
      </c>
      <c r="E98" s="36" t="s">
        <v>50</v>
      </c>
      <c r="F98" s="37">
        <v>9063.8</v>
      </c>
      <c r="G98" s="37">
        <v>9063.8</v>
      </c>
      <c r="H98" s="38">
        <f t="shared" si="7"/>
        <v>100</v>
      </c>
    </row>
    <row r="99" spans="1:8" s="1" customFormat="1" ht="15">
      <c r="A99" s="34" t="s">
        <v>64</v>
      </c>
      <c r="B99" s="41" t="s">
        <v>27</v>
      </c>
      <c r="C99" s="36"/>
      <c r="D99" s="36"/>
      <c r="E99" s="36"/>
      <c r="F99" s="42">
        <f aca="true" t="shared" si="9" ref="F99:G102">F100</f>
        <v>163.7</v>
      </c>
      <c r="G99" s="42">
        <f t="shared" si="9"/>
        <v>163.7</v>
      </c>
      <c r="H99" s="33">
        <f t="shared" si="7"/>
        <v>100</v>
      </c>
    </row>
    <row r="100" spans="1:8" s="1" customFormat="1" ht="15">
      <c r="A100" s="34" t="s">
        <v>65</v>
      </c>
      <c r="B100" s="35" t="s">
        <v>27</v>
      </c>
      <c r="C100" s="36" t="s">
        <v>7</v>
      </c>
      <c r="D100" s="36"/>
      <c r="E100" s="36"/>
      <c r="F100" s="37">
        <f t="shared" si="9"/>
        <v>163.7</v>
      </c>
      <c r="G100" s="37">
        <f t="shared" si="9"/>
        <v>163.7</v>
      </c>
      <c r="H100" s="38">
        <f t="shared" si="7"/>
        <v>100</v>
      </c>
    </row>
    <row r="101" spans="1:8" s="4" customFormat="1" ht="30">
      <c r="A101" s="34" t="s">
        <v>73</v>
      </c>
      <c r="B101" s="35" t="s">
        <v>27</v>
      </c>
      <c r="C101" s="36" t="s">
        <v>7</v>
      </c>
      <c r="D101" s="36" t="s">
        <v>80</v>
      </c>
      <c r="E101" s="36"/>
      <c r="F101" s="37">
        <f t="shared" si="9"/>
        <v>163.7</v>
      </c>
      <c r="G101" s="37">
        <f t="shared" si="9"/>
        <v>163.7</v>
      </c>
      <c r="H101" s="38">
        <f t="shared" si="7"/>
        <v>100</v>
      </c>
    </row>
    <row r="102" spans="1:8" s="6" customFormat="1" ht="15">
      <c r="A102" s="34" t="s">
        <v>74</v>
      </c>
      <c r="B102" s="35" t="s">
        <v>27</v>
      </c>
      <c r="C102" s="36" t="s">
        <v>7</v>
      </c>
      <c r="D102" s="36" t="s">
        <v>93</v>
      </c>
      <c r="E102" s="36"/>
      <c r="F102" s="37">
        <f t="shared" si="9"/>
        <v>163.7</v>
      </c>
      <c r="G102" s="37">
        <f t="shared" si="9"/>
        <v>163.7</v>
      </c>
      <c r="H102" s="38">
        <f t="shared" si="7"/>
        <v>100</v>
      </c>
    </row>
    <row r="103" spans="1:8" s="6" customFormat="1" ht="15">
      <c r="A103" s="34" t="s">
        <v>66</v>
      </c>
      <c r="B103" s="35" t="s">
        <v>27</v>
      </c>
      <c r="C103" s="36" t="s">
        <v>7</v>
      </c>
      <c r="D103" s="36" t="s">
        <v>93</v>
      </c>
      <c r="E103" s="36" t="s">
        <v>67</v>
      </c>
      <c r="F103" s="37">
        <v>163.7</v>
      </c>
      <c r="G103" s="37">
        <v>163.7</v>
      </c>
      <c r="H103" s="38">
        <f t="shared" si="7"/>
        <v>100</v>
      </c>
    </row>
    <row r="104" spans="1:8" s="6" customFormat="1" ht="19.5" customHeight="1" hidden="1">
      <c r="A104" s="30" t="s">
        <v>75</v>
      </c>
      <c r="B104" s="41" t="s">
        <v>144</v>
      </c>
      <c r="C104" s="32"/>
      <c r="D104" s="32"/>
      <c r="E104" s="32"/>
      <c r="F104" s="42">
        <f aca="true" t="shared" si="10" ref="F104:G107">F105</f>
        <v>0</v>
      </c>
      <c r="G104" s="42">
        <f t="shared" si="10"/>
        <v>0</v>
      </c>
      <c r="H104" s="33" t="e">
        <f t="shared" si="7"/>
        <v>#DIV/0!</v>
      </c>
    </row>
    <row r="105" spans="1:8" s="6" customFormat="1" ht="30" hidden="1">
      <c r="A105" s="34" t="s">
        <v>76</v>
      </c>
      <c r="B105" s="35" t="s">
        <v>144</v>
      </c>
      <c r="C105" s="36" t="s">
        <v>25</v>
      </c>
      <c r="D105" s="36"/>
      <c r="E105" s="36"/>
      <c r="F105" s="37">
        <f t="shared" si="10"/>
        <v>0</v>
      </c>
      <c r="G105" s="37">
        <f t="shared" si="10"/>
        <v>0</v>
      </c>
      <c r="H105" s="38" t="e">
        <f t="shared" si="7"/>
        <v>#DIV/0!</v>
      </c>
    </row>
    <row r="106" spans="1:8" s="6" customFormat="1" ht="30" hidden="1">
      <c r="A106" s="34" t="s">
        <v>73</v>
      </c>
      <c r="B106" s="35" t="s">
        <v>144</v>
      </c>
      <c r="C106" s="36" t="s">
        <v>25</v>
      </c>
      <c r="D106" s="36" t="s">
        <v>80</v>
      </c>
      <c r="E106" s="36"/>
      <c r="F106" s="37">
        <f t="shared" si="10"/>
        <v>0</v>
      </c>
      <c r="G106" s="37">
        <f t="shared" si="10"/>
        <v>0</v>
      </c>
      <c r="H106" s="38" t="e">
        <f t="shared" si="7"/>
        <v>#DIV/0!</v>
      </c>
    </row>
    <row r="107" spans="1:8" s="6" customFormat="1" ht="30" hidden="1">
      <c r="A107" s="34" t="s">
        <v>77</v>
      </c>
      <c r="B107" s="35" t="s">
        <v>144</v>
      </c>
      <c r="C107" s="36" t="s">
        <v>25</v>
      </c>
      <c r="D107" s="36" t="s">
        <v>94</v>
      </c>
      <c r="E107" s="36"/>
      <c r="F107" s="37">
        <f t="shared" si="10"/>
        <v>0</v>
      </c>
      <c r="G107" s="37">
        <f t="shared" si="10"/>
        <v>0</v>
      </c>
      <c r="H107" s="38" t="e">
        <f t="shared" si="7"/>
        <v>#DIV/0!</v>
      </c>
    </row>
    <row r="108" spans="1:8" s="1" customFormat="1" ht="75" hidden="1">
      <c r="A108" s="34" t="s">
        <v>108</v>
      </c>
      <c r="B108" s="35" t="s">
        <v>144</v>
      </c>
      <c r="C108" s="36" t="s">
        <v>25</v>
      </c>
      <c r="D108" s="36" t="s">
        <v>94</v>
      </c>
      <c r="E108" s="36" t="s">
        <v>100</v>
      </c>
      <c r="F108" s="37"/>
      <c r="G108" s="37"/>
      <c r="H108" s="38" t="e">
        <f t="shared" si="7"/>
        <v>#DIV/0!</v>
      </c>
    </row>
    <row r="109" spans="1:8" s="1" customFormat="1" ht="34.5" customHeight="1">
      <c r="A109" s="44" t="s">
        <v>130</v>
      </c>
      <c r="B109" s="31"/>
      <c r="C109" s="45"/>
      <c r="D109" s="45"/>
      <c r="E109" s="45"/>
      <c r="F109" s="46">
        <f>F104+F99+F94+F65+F53+F44+F37+F12</f>
        <v>28643.2</v>
      </c>
      <c r="G109" s="46">
        <f>G104+G99+G94+G65+G53+G44+G37+G12</f>
        <v>28580.400000000005</v>
      </c>
      <c r="H109" s="33">
        <f t="shared" si="7"/>
        <v>99.78075075410571</v>
      </c>
    </row>
    <row r="110" spans="1:8" s="1" customFormat="1" ht="15">
      <c r="A110" s="3"/>
      <c r="B110" s="3"/>
      <c r="C110" s="3"/>
      <c r="D110" s="3"/>
      <c r="E110" s="3"/>
      <c r="F110" s="8"/>
      <c r="G110" s="8"/>
      <c r="H110" s="8"/>
    </row>
    <row r="111" spans="1:8" s="1" customFormat="1" ht="15">
      <c r="A111" s="3"/>
      <c r="B111" s="3"/>
      <c r="C111" s="3"/>
      <c r="D111" s="56"/>
      <c r="E111" s="56"/>
      <c r="F111" s="9"/>
      <c r="G111" s="9"/>
      <c r="H111" s="8"/>
    </row>
    <row r="112" spans="4:8" s="3" customFormat="1" ht="15">
      <c r="D112" s="55"/>
      <c r="E112" s="55"/>
      <c r="F112" s="8"/>
      <c r="G112" s="8"/>
      <c r="H112" s="8"/>
    </row>
    <row r="113" spans="4:8" s="3" customFormat="1" ht="15">
      <c r="D113" s="55"/>
      <c r="E113" s="55"/>
      <c r="F113" s="8"/>
      <c r="G113" s="8"/>
      <c r="H113" s="8"/>
    </row>
    <row r="114" spans="4:8" s="3" customFormat="1" ht="15">
      <c r="D114" s="55"/>
      <c r="E114" s="55"/>
      <c r="F114" s="8"/>
      <c r="G114" s="8"/>
      <c r="H114" s="8"/>
    </row>
    <row r="115" spans="4:8" s="3" customFormat="1" ht="15">
      <c r="D115" s="55"/>
      <c r="E115" s="55"/>
      <c r="F115" s="8"/>
      <c r="G115" s="8"/>
      <c r="H115" s="8"/>
    </row>
    <row r="116" spans="4:8" s="3" customFormat="1" ht="15">
      <c r="D116" s="55"/>
      <c r="E116" s="55"/>
      <c r="F116" s="8"/>
      <c r="G116" s="8"/>
      <c r="H116" s="8"/>
    </row>
    <row r="117" spans="4:8" s="3" customFormat="1" ht="15">
      <c r="D117" s="55"/>
      <c r="E117" s="55"/>
      <c r="F117" s="8"/>
      <c r="G117" s="8"/>
      <c r="H117" s="8"/>
    </row>
    <row r="118" spans="4:8" s="3" customFormat="1" ht="15">
      <c r="D118" s="55"/>
      <c r="E118" s="55"/>
      <c r="F118" s="8"/>
      <c r="G118" s="8"/>
      <c r="H118" s="8"/>
    </row>
    <row r="119" spans="4:8" s="3" customFormat="1" ht="15">
      <c r="D119" s="55"/>
      <c r="E119" s="55"/>
      <c r="F119" s="9"/>
      <c r="G119" s="54"/>
      <c r="H119" s="54"/>
    </row>
    <row r="120" spans="4:8" s="3" customFormat="1" ht="15">
      <c r="D120" s="56"/>
      <c r="E120" s="56"/>
      <c r="F120" s="8"/>
      <c r="G120" s="54"/>
      <c r="H120" s="54"/>
    </row>
    <row r="121" spans="1:10" s="3" customFormat="1" ht="15">
      <c r="A121"/>
      <c r="B121"/>
      <c r="C121"/>
      <c r="D121"/>
      <c r="E121"/>
      <c r="F121" s="7"/>
      <c r="G121" s="7"/>
      <c r="H121" s="7"/>
      <c r="I121" s="5"/>
      <c r="J121" s="5"/>
    </row>
    <row r="122" spans="1:9" s="3" customFormat="1" ht="15">
      <c r="A122"/>
      <c r="B122"/>
      <c r="C122"/>
      <c r="D122"/>
      <c r="E122"/>
      <c r="F122" s="7"/>
      <c r="G122" s="7"/>
      <c r="H122" s="7"/>
      <c r="I122" s="5"/>
    </row>
  </sheetData>
  <sheetProtection/>
  <mergeCells count="21">
    <mergeCell ref="A7:H7"/>
    <mergeCell ref="G120:H120"/>
    <mergeCell ref="D114:E114"/>
    <mergeCell ref="D120:E120"/>
    <mergeCell ref="D118:E118"/>
    <mergeCell ref="D112:E112"/>
    <mergeCell ref="D116:E116"/>
    <mergeCell ref="D117:E117"/>
    <mergeCell ref="D113:E113"/>
    <mergeCell ref="D119:E119"/>
    <mergeCell ref="A10:H10"/>
    <mergeCell ref="A8:H8"/>
    <mergeCell ref="A9:H9"/>
    <mergeCell ref="D111:E111"/>
    <mergeCell ref="D115:E115"/>
    <mergeCell ref="G119:H119"/>
    <mergeCell ref="D1:H1"/>
    <mergeCell ref="D2:H2"/>
    <mergeCell ref="D3:H3"/>
    <mergeCell ref="D4:H4"/>
    <mergeCell ref="D5:H5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8"/>
  <sheetViews>
    <sheetView tabSelected="1" zoomScalePageLayoutView="0" workbookViewId="0" topLeftCell="A1">
      <selection activeCell="B7" sqref="B7:H7"/>
    </sheetView>
  </sheetViews>
  <sheetFormatPr defaultColWidth="9.140625" defaultRowHeight="12.75" customHeight="1" outlineLevelRow="7"/>
  <cols>
    <col min="1" max="1" width="9.140625" style="1" customWidth="1"/>
    <col min="2" max="2" width="30.7109375" style="1" customWidth="1"/>
    <col min="3" max="3" width="10.28125" style="1" customWidth="1"/>
    <col min="4" max="4" width="20.7109375" style="1" customWidth="1"/>
    <col min="5" max="5" width="10.28125" style="1" customWidth="1"/>
    <col min="6" max="8" width="15.421875" style="1" customWidth="1"/>
    <col min="9" max="11" width="9.140625" style="1" customWidth="1"/>
    <col min="12" max="16384" width="9.140625" style="1" customWidth="1"/>
  </cols>
  <sheetData>
    <row r="1" spans="2:11" ht="15">
      <c r="B1" s="61" t="s">
        <v>131</v>
      </c>
      <c r="C1" s="61"/>
      <c r="D1" s="61"/>
      <c r="E1" s="61"/>
      <c r="F1" s="61"/>
      <c r="G1" s="61"/>
      <c r="H1" s="17"/>
      <c r="I1" s="17"/>
      <c r="J1" s="17"/>
      <c r="K1" s="17"/>
    </row>
    <row r="2" spans="2:11" ht="15">
      <c r="B2" s="18" t="s">
        <v>132</v>
      </c>
      <c r="C2" s="17"/>
      <c r="D2" s="17"/>
      <c r="E2" s="17"/>
      <c r="F2" s="17"/>
      <c r="G2" s="17"/>
      <c r="H2" s="17"/>
      <c r="I2" s="17"/>
      <c r="J2" s="17"/>
      <c r="K2" s="17"/>
    </row>
    <row r="3" spans="2:11" ht="15">
      <c r="B3" s="19"/>
      <c r="C3" s="20"/>
      <c r="D3" s="20"/>
      <c r="E3" s="20"/>
      <c r="F3" s="20"/>
      <c r="G3" s="20"/>
      <c r="H3" s="20"/>
      <c r="I3" s="20"/>
      <c r="J3" s="20"/>
      <c r="K3" s="20"/>
    </row>
    <row r="4" spans="2:11" ht="15">
      <c r="B4" s="19" t="s">
        <v>133</v>
      </c>
      <c r="C4" s="20"/>
      <c r="D4" s="20"/>
      <c r="E4" s="20"/>
      <c r="F4" s="21"/>
      <c r="G4" s="20"/>
      <c r="H4" s="21"/>
      <c r="I4" s="21"/>
      <c r="J4" s="20"/>
      <c r="K4" s="20"/>
    </row>
    <row r="5" spans="2:11" ht="15">
      <c r="B5" s="17" t="s">
        <v>134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ht="15">
      <c r="B6" s="59"/>
      <c r="C6" s="60"/>
      <c r="D6" s="60"/>
      <c r="E6" s="60"/>
      <c r="F6" s="60"/>
      <c r="G6" s="60"/>
      <c r="H6" s="60"/>
      <c r="I6" s="60"/>
      <c r="J6" s="22"/>
      <c r="K6" s="22"/>
    </row>
    <row r="7" spans="2:8" ht="15">
      <c r="B7" s="59" t="s">
        <v>135</v>
      </c>
      <c r="C7" s="60"/>
      <c r="D7" s="60"/>
      <c r="E7" s="60"/>
      <c r="F7" s="60"/>
      <c r="G7" s="60"/>
      <c r="H7" s="60"/>
    </row>
    <row r="8" spans="2:8" ht="15">
      <c r="B8" s="59" t="s">
        <v>136</v>
      </c>
      <c r="C8" s="60"/>
      <c r="D8" s="60"/>
      <c r="E8" s="60"/>
      <c r="F8" s="60"/>
      <c r="G8" s="60"/>
      <c r="H8" s="60"/>
    </row>
    <row r="9" spans="2:8" ht="15">
      <c r="B9" s="59" t="s">
        <v>137</v>
      </c>
      <c r="C9" s="60"/>
      <c r="D9" s="60"/>
      <c r="E9" s="60"/>
      <c r="F9" s="60"/>
      <c r="G9" s="60"/>
      <c r="H9" s="60"/>
    </row>
    <row r="10" spans="2:8" ht="15">
      <c r="B10" s="59"/>
      <c r="C10" s="60"/>
      <c r="D10" s="60"/>
      <c r="E10" s="60"/>
      <c r="F10" s="60"/>
      <c r="G10" s="60"/>
      <c r="H10" s="60"/>
    </row>
    <row r="11" spans="2:11" ht="15">
      <c r="B11" s="23" t="s">
        <v>138</v>
      </c>
      <c r="C11" s="23"/>
      <c r="D11" s="23"/>
      <c r="E11" s="23"/>
      <c r="F11" s="23"/>
      <c r="G11" s="23"/>
      <c r="H11" s="23"/>
      <c r="I11" s="23"/>
      <c r="J11" s="17"/>
      <c r="K11" s="17"/>
    </row>
    <row r="12" spans="2:8" ht="31.5">
      <c r="B12" s="11" t="s">
        <v>139</v>
      </c>
      <c r="C12" s="11" t="s">
        <v>140</v>
      </c>
      <c r="D12" s="11" t="s">
        <v>141</v>
      </c>
      <c r="E12" s="11" t="s">
        <v>142</v>
      </c>
      <c r="F12" s="24" t="s">
        <v>57</v>
      </c>
      <c r="G12" s="25" t="s">
        <v>58</v>
      </c>
      <c r="H12" s="24" t="s">
        <v>59</v>
      </c>
    </row>
    <row r="13" spans="2:8" ht="31.5">
      <c r="B13" s="10" t="s">
        <v>6</v>
      </c>
      <c r="C13" s="11" t="s">
        <v>30</v>
      </c>
      <c r="D13" s="11"/>
      <c r="E13" s="11"/>
      <c r="F13" s="12">
        <v>4407.2</v>
      </c>
      <c r="G13" s="12">
        <v>4244</v>
      </c>
      <c r="H13" s="12">
        <f>G13/F13*100</f>
        <v>96.29696859684154</v>
      </c>
    </row>
    <row r="14" spans="2:8" ht="94.5" outlineLevel="1">
      <c r="B14" s="10" t="s">
        <v>8</v>
      </c>
      <c r="C14" s="11" t="s">
        <v>31</v>
      </c>
      <c r="D14" s="11"/>
      <c r="E14" s="11"/>
      <c r="F14" s="12">
        <v>10</v>
      </c>
      <c r="G14" s="12">
        <v>10</v>
      </c>
      <c r="H14" s="12">
        <f aca="true" t="shared" si="0" ref="H14:H77">G14/F14*100</f>
        <v>100</v>
      </c>
    </row>
    <row r="15" spans="2:8" ht="47.25" outlineLevel="2">
      <c r="B15" s="10" t="s">
        <v>73</v>
      </c>
      <c r="C15" s="11" t="s">
        <v>31</v>
      </c>
      <c r="D15" s="11" t="s">
        <v>80</v>
      </c>
      <c r="E15" s="11"/>
      <c r="F15" s="12">
        <v>10</v>
      </c>
      <c r="G15" s="12">
        <v>10</v>
      </c>
      <c r="H15" s="12">
        <f t="shared" si="0"/>
        <v>100</v>
      </c>
    </row>
    <row r="16" spans="2:8" ht="94.5" outlineLevel="3">
      <c r="B16" s="10" t="s">
        <v>92</v>
      </c>
      <c r="C16" s="11" t="s">
        <v>31</v>
      </c>
      <c r="D16" s="11" t="s">
        <v>79</v>
      </c>
      <c r="E16" s="11"/>
      <c r="F16" s="12">
        <v>10</v>
      </c>
      <c r="G16" s="12">
        <v>10</v>
      </c>
      <c r="H16" s="12">
        <f t="shared" si="0"/>
        <v>100</v>
      </c>
    </row>
    <row r="17" spans="2:8" ht="31.5" outlineLevel="7">
      <c r="B17" s="10" t="s">
        <v>51</v>
      </c>
      <c r="C17" s="11" t="s">
        <v>31</v>
      </c>
      <c r="D17" s="11" t="s">
        <v>79</v>
      </c>
      <c r="E17" s="11" t="s">
        <v>50</v>
      </c>
      <c r="F17" s="12">
        <v>10</v>
      </c>
      <c r="G17" s="12">
        <v>10</v>
      </c>
      <c r="H17" s="12">
        <f t="shared" si="0"/>
        <v>100</v>
      </c>
    </row>
    <row r="18" spans="2:8" ht="94.5" outlineLevel="1">
      <c r="B18" s="10" t="s">
        <v>17</v>
      </c>
      <c r="C18" s="11" t="s">
        <v>45</v>
      </c>
      <c r="D18" s="11"/>
      <c r="E18" s="11"/>
      <c r="F18" s="12">
        <v>44.6</v>
      </c>
      <c r="G18" s="12">
        <v>44.6</v>
      </c>
      <c r="H18" s="12">
        <f t="shared" si="0"/>
        <v>100</v>
      </c>
    </row>
    <row r="19" spans="2:8" ht="47.25" outlineLevel="2">
      <c r="B19" s="10" t="s">
        <v>73</v>
      </c>
      <c r="C19" s="11" t="s">
        <v>45</v>
      </c>
      <c r="D19" s="11" t="s">
        <v>80</v>
      </c>
      <c r="E19" s="11"/>
      <c r="F19" s="12">
        <v>44.6</v>
      </c>
      <c r="G19" s="12">
        <v>44.6</v>
      </c>
      <c r="H19" s="12">
        <f t="shared" si="0"/>
        <v>100</v>
      </c>
    </row>
    <row r="20" spans="2:8" ht="94.5" outlineLevel="3">
      <c r="B20" s="10" t="s">
        <v>92</v>
      </c>
      <c r="C20" s="11" t="s">
        <v>45</v>
      </c>
      <c r="D20" s="11" t="s">
        <v>79</v>
      </c>
      <c r="E20" s="11"/>
      <c r="F20" s="12">
        <v>44.6</v>
      </c>
      <c r="G20" s="12">
        <v>44.6</v>
      </c>
      <c r="H20" s="12">
        <f t="shared" si="0"/>
        <v>100</v>
      </c>
    </row>
    <row r="21" spans="2:8" ht="31.5" outlineLevel="7">
      <c r="B21" s="10" t="s">
        <v>51</v>
      </c>
      <c r="C21" s="11" t="s">
        <v>45</v>
      </c>
      <c r="D21" s="11" t="s">
        <v>79</v>
      </c>
      <c r="E21" s="11" t="s">
        <v>50</v>
      </c>
      <c r="F21" s="12">
        <v>44.6</v>
      </c>
      <c r="G21" s="12">
        <v>44.6</v>
      </c>
      <c r="H21" s="12">
        <f t="shared" si="0"/>
        <v>100</v>
      </c>
    </row>
    <row r="22" spans="2:8" ht="31.5" outlineLevel="1">
      <c r="B22" s="10" t="s">
        <v>104</v>
      </c>
      <c r="C22" s="11" t="s">
        <v>32</v>
      </c>
      <c r="D22" s="11"/>
      <c r="E22" s="11"/>
      <c r="F22" s="12">
        <v>353.7</v>
      </c>
      <c r="G22" s="12">
        <v>351.5</v>
      </c>
      <c r="H22" s="12">
        <f t="shared" si="0"/>
        <v>99.37800395815664</v>
      </c>
    </row>
    <row r="23" spans="2:8" ht="47.25" outlineLevel="2">
      <c r="B23" s="10" t="s">
        <v>73</v>
      </c>
      <c r="C23" s="11" t="s">
        <v>32</v>
      </c>
      <c r="D23" s="11" t="s">
        <v>80</v>
      </c>
      <c r="E23" s="11"/>
      <c r="F23" s="12">
        <v>353.7</v>
      </c>
      <c r="G23" s="12">
        <v>351.5</v>
      </c>
      <c r="H23" s="12">
        <f t="shared" si="0"/>
        <v>99.37800395815664</v>
      </c>
    </row>
    <row r="24" spans="2:8" ht="78.75" outlineLevel="3">
      <c r="B24" s="10" t="s">
        <v>105</v>
      </c>
      <c r="C24" s="11" t="s">
        <v>32</v>
      </c>
      <c r="D24" s="11" t="s">
        <v>106</v>
      </c>
      <c r="E24" s="11"/>
      <c r="F24" s="12">
        <v>353.7</v>
      </c>
      <c r="G24" s="12">
        <v>351.5</v>
      </c>
      <c r="H24" s="12">
        <f t="shared" si="0"/>
        <v>99.37800395815664</v>
      </c>
    </row>
    <row r="25" spans="2:8" ht="63" outlineLevel="7">
      <c r="B25" s="10" t="s">
        <v>13</v>
      </c>
      <c r="C25" s="11" t="s">
        <v>32</v>
      </c>
      <c r="D25" s="11" t="s">
        <v>106</v>
      </c>
      <c r="E25" s="11" t="s">
        <v>14</v>
      </c>
      <c r="F25" s="12">
        <v>19</v>
      </c>
      <c r="G25" s="12">
        <v>16.8</v>
      </c>
      <c r="H25" s="12">
        <f t="shared" si="0"/>
        <v>88.42105263157896</v>
      </c>
    </row>
    <row r="26" spans="2:8" ht="78.75" outlineLevel="7">
      <c r="B26" s="10" t="s">
        <v>60</v>
      </c>
      <c r="C26" s="11" t="s">
        <v>32</v>
      </c>
      <c r="D26" s="11" t="s">
        <v>106</v>
      </c>
      <c r="E26" s="11" t="s">
        <v>11</v>
      </c>
      <c r="F26" s="12">
        <v>334.7</v>
      </c>
      <c r="G26" s="12">
        <v>334.7</v>
      </c>
      <c r="H26" s="12">
        <f t="shared" si="0"/>
        <v>100</v>
      </c>
    </row>
    <row r="27" spans="2:8" ht="31.5" outlineLevel="1">
      <c r="B27" s="10" t="s">
        <v>15</v>
      </c>
      <c r="C27" s="11" t="s">
        <v>33</v>
      </c>
      <c r="D27" s="11"/>
      <c r="E27" s="11"/>
      <c r="F27" s="12">
        <v>3998.9</v>
      </c>
      <c r="G27" s="12">
        <v>3837.9</v>
      </c>
      <c r="H27" s="12">
        <f t="shared" si="0"/>
        <v>95.97389282052563</v>
      </c>
    </row>
    <row r="28" spans="2:8" ht="47.25" outlineLevel="2">
      <c r="B28" s="10" t="s">
        <v>73</v>
      </c>
      <c r="C28" s="11" t="s">
        <v>33</v>
      </c>
      <c r="D28" s="11" t="s">
        <v>80</v>
      </c>
      <c r="E28" s="11"/>
      <c r="F28" s="12">
        <v>3998.9</v>
      </c>
      <c r="G28" s="12">
        <v>3837.9</v>
      </c>
      <c r="H28" s="12">
        <f t="shared" si="0"/>
        <v>95.97389282052563</v>
      </c>
    </row>
    <row r="29" spans="2:8" ht="63" outlineLevel="3">
      <c r="B29" s="10" t="s">
        <v>107</v>
      </c>
      <c r="C29" s="11" t="s">
        <v>33</v>
      </c>
      <c r="D29" s="11" t="s">
        <v>98</v>
      </c>
      <c r="E29" s="11"/>
      <c r="F29" s="12">
        <v>3</v>
      </c>
      <c r="G29" s="12">
        <v>3</v>
      </c>
      <c r="H29" s="12">
        <f t="shared" si="0"/>
        <v>100</v>
      </c>
    </row>
    <row r="30" spans="2:8" ht="63" outlineLevel="7">
      <c r="B30" s="10" t="s">
        <v>13</v>
      </c>
      <c r="C30" s="11" t="s">
        <v>33</v>
      </c>
      <c r="D30" s="11" t="s">
        <v>98</v>
      </c>
      <c r="E30" s="11" t="s">
        <v>14</v>
      </c>
      <c r="F30" s="12">
        <v>3</v>
      </c>
      <c r="G30" s="12">
        <v>3</v>
      </c>
      <c r="H30" s="12">
        <f t="shared" si="0"/>
        <v>100</v>
      </c>
    </row>
    <row r="31" spans="2:8" ht="63" outlineLevel="3">
      <c r="B31" s="10" t="s">
        <v>101</v>
      </c>
      <c r="C31" s="11" t="s">
        <v>33</v>
      </c>
      <c r="D31" s="11" t="s">
        <v>99</v>
      </c>
      <c r="E31" s="11"/>
      <c r="F31" s="12">
        <v>3991.8</v>
      </c>
      <c r="G31" s="12">
        <v>3830.9</v>
      </c>
      <c r="H31" s="12">
        <f t="shared" si="0"/>
        <v>95.96923693571821</v>
      </c>
    </row>
    <row r="32" spans="2:8" ht="126" outlineLevel="7">
      <c r="B32" s="10" t="s">
        <v>108</v>
      </c>
      <c r="C32" s="11" t="s">
        <v>33</v>
      </c>
      <c r="D32" s="11" t="s">
        <v>99</v>
      </c>
      <c r="E32" s="11" t="s">
        <v>100</v>
      </c>
      <c r="F32" s="12">
        <v>3991.8</v>
      </c>
      <c r="G32" s="12">
        <v>3830.9</v>
      </c>
      <c r="H32" s="12">
        <f t="shared" si="0"/>
        <v>95.96923693571821</v>
      </c>
    </row>
    <row r="33" spans="2:8" ht="94.5" outlineLevel="3">
      <c r="B33" s="10" t="s">
        <v>109</v>
      </c>
      <c r="C33" s="11" t="s">
        <v>33</v>
      </c>
      <c r="D33" s="11" t="s">
        <v>102</v>
      </c>
      <c r="E33" s="11"/>
      <c r="F33" s="12">
        <v>4.1</v>
      </c>
      <c r="G33" s="12">
        <v>4</v>
      </c>
      <c r="H33" s="12">
        <f t="shared" si="0"/>
        <v>97.56097560975611</v>
      </c>
    </row>
    <row r="34" spans="2:8" ht="78.75" outlineLevel="7">
      <c r="B34" s="10" t="s">
        <v>60</v>
      </c>
      <c r="C34" s="11" t="s">
        <v>33</v>
      </c>
      <c r="D34" s="11" t="s">
        <v>102</v>
      </c>
      <c r="E34" s="11" t="s">
        <v>11</v>
      </c>
      <c r="F34" s="12">
        <v>4.1</v>
      </c>
      <c r="G34" s="12">
        <v>4</v>
      </c>
      <c r="H34" s="12">
        <f t="shared" si="0"/>
        <v>97.56097560975611</v>
      </c>
    </row>
    <row r="35" spans="2:8" ht="15.75">
      <c r="B35" s="10" t="s">
        <v>19</v>
      </c>
      <c r="C35" s="11" t="s">
        <v>34</v>
      </c>
      <c r="D35" s="11"/>
      <c r="E35" s="11"/>
      <c r="F35" s="12">
        <v>173.3</v>
      </c>
      <c r="G35" s="12">
        <v>173.3</v>
      </c>
      <c r="H35" s="12">
        <f t="shared" si="0"/>
        <v>100</v>
      </c>
    </row>
    <row r="36" spans="2:8" ht="31.5" outlineLevel="1">
      <c r="B36" s="10" t="s">
        <v>21</v>
      </c>
      <c r="C36" s="11" t="s">
        <v>35</v>
      </c>
      <c r="D36" s="11"/>
      <c r="E36" s="11"/>
      <c r="F36" s="12">
        <v>173.3</v>
      </c>
      <c r="G36" s="12">
        <v>173.3</v>
      </c>
      <c r="H36" s="12">
        <f t="shared" si="0"/>
        <v>100</v>
      </c>
    </row>
    <row r="37" spans="2:8" ht="47.25" outlineLevel="2">
      <c r="B37" s="10" t="s">
        <v>73</v>
      </c>
      <c r="C37" s="11" t="s">
        <v>35</v>
      </c>
      <c r="D37" s="11" t="s">
        <v>80</v>
      </c>
      <c r="E37" s="11"/>
      <c r="F37" s="12">
        <v>173.3</v>
      </c>
      <c r="G37" s="12">
        <v>173.3</v>
      </c>
      <c r="H37" s="12">
        <f t="shared" si="0"/>
        <v>100</v>
      </c>
    </row>
    <row r="38" spans="2:8" ht="94.5" outlineLevel="3">
      <c r="B38" s="10" t="s">
        <v>110</v>
      </c>
      <c r="C38" s="11" t="s">
        <v>35</v>
      </c>
      <c r="D38" s="11" t="s">
        <v>82</v>
      </c>
      <c r="E38" s="11"/>
      <c r="F38" s="12">
        <v>173.3</v>
      </c>
      <c r="G38" s="12">
        <v>173.3</v>
      </c>
      <c r="H38" s="12">
        <f t="shared" si="0"/>
        <v>100</v>
      </c>
    </row>
    <row r="39" spans="2:8" ht="47.25" outlineLevel="7">
      <c r="B39" s="10" t="s">
        <v>95</v>
      </c>
      <c r="C39" s="11" t="s">
        <v>35</v>
      </c>
      <c r="D39" s="11" t="s">
        <v>82</v>
      </c>
      <c r="E39" s="11" t="s">
        <v>10</v>
      </c>
      <c r="F39" s="12">
        <v>133.9</v>
      </c>
      <c r="G39" s="12">
        <v>133.9</v>
      </c>
      <c r="H39" s="12">
        <f t="shared" si="0"/>
        <v>100</v>
      </c>
    </row>
    <row r="40" spans="2:8" ht="94.5" outlineLevel="7">
      <c r="B40" s="10" t="s">
        <v>111</v>
      </c>
      <c r="C40" s="11" t="s">
        <v>35</v>
      </c>
      <c r="D40" s="11" t="s">
        <v>82</v>
      </c>
      <c r="E40" s="11" t="s">
        <v>81</v>
      </c>
      <c r="F40" s="12">
        <v>39.4</v>
      </c>
      <c r="G40" s="12">
        <v>39.4</v>
      </c>
      <c r="H40" s="12">
        <f t="shared" si="0"/>
        <v>100</v>
      </c>
    </row>
    <row r="41" spans="2:8" ht="47.25">
      <c r="B41" s="10" t="s">
        <v>26</v>
      </c>
      <c r="C41" s="11" t="s">
        <v>36</v>
      </c>
      <c r="D41" s="11"/>
      <c r="E41" s="11"/>
      <c r="F41" s="12">
        <v>7.5</v>
      </c>
      <c r="G41" s="12">
        <v>7.4</v>
      </c>
      <c r="H41" s="12">
        <f t="shared" si="0"/>
        <v>98.66666666666667</v>
      </c>
    </row>
    <row r="42" spans="2:8" ht="31.5" outlineLevel="1">
      <c r="B42" s="10" t="s">
        <v>61</v>
      </c>
      <c r="C42" s="11" t="s">
        <v>112</v>
      </c>
      <c r="D42" s="11"/>
      <c r="E42" s="11"/>
      <c r="F42" s="12">
        <v>7.5</v>
      </c>
      <c r="G42" s="12">
        <v>7.4</v>
      </c>
      <c r="H42" s="12">
        <f t="shared" si="0"/>
        <v>98.66666666666667</v>
      </c>
    </row>
    <row r="43" spans="2:8" ht="47.25" outlineLevel="2">
      <c r="B43" s="10" t="s">
        <v>73</v>
      </c>
      <c r="C43" s="11" t="s">
        <v>112</v>
      </c>
      <c r="D43" s="11" t="s">
        <v>80</v>
      </c>
      <c r="E43" s="11"/>
      <c r="F43" s="12">
        <v>7.5</v>
      </c>
      <c r="G43" s="12">
        <v>7.4</v>
      </c>
      <c r="H43" s="12">
        <f t="shared" si="0"/>
        <v>98.66666666666667</v>
      </c>
    </row>
    <row r="44" spans="2:8" ht="47.25" outlineLevel="3">
      <c r="B44" s="10" t="s">
        <v>56</v>
      </c>
      <c r="C44" s="11" t="s">
        <v>112</v>
      </c>
      <c r="D44" s="11" t="s">
        <v>83</v>
      </c>
      <c r="E44" s="11"/>
      <c r="F44" s="12">
        <v>7.5</v>
      </c>
      <c r="G44" s="12">
        <v>7.4</v>
      </c>
      <c r="H44" s="12">
        <f t="shared" si="0"/>
        <v>98.66666666666667</v>
      </c>
    </row>
    <row r="45" spans="2:8" ht="126" outlineLevel="7">
      <c r="B45" s="10" t="s">
        <v>108</v>
      </c>
      <c r="C45" s="11" t="s">
        <v>112</v>
      </c>
      <c r="D45" s="11" t="s">
        <v>83</v>
      </c>
      <c r="E45" s="11" t="s">
        <v>100</v>
      </c>
      <c r="F45" s="12">
        <v>7.5</v>
      </c>
      <c r="G45" s="12">
        <v>7.4</v>
      </c>
      <c r="H45" s="12">
        <f t="shared" si="0"/>
        <v>98.66666666666667</v>
      </c>
    </row>
    <row r="46" spans="2:8" ht="15.75">
      <c r="B46" s="10" t="s">
        <v>24</v>
      </c>
      <c r="C46" s="11" t="s">
        <v>37</v>
      </c>
      <c r="D46" s="11"/>
      <c r="E46" s="11"/>
      <c r="F46" s="12">
        <v>5150.5</v>
      </c>
      <c r="G46" s="12">
        <v>5150.5</v>
      </c>
      <c r="H46" s="12">
        <f t="shared" si="0"/>
        <v>100</v>
      </c>
    </row>
    <row r="47" spans="2:8" ht="31.5" outlineLevel="1">
      <c r="B47" s="10" t="s">
        <v>22</v>
      </c>
      <c r="C47" s="11" t="s">
        <v>38</v>
      </c>
      <c r="D47" s="11"/>
      <c r="E47" s="11"/>
      <c r="F47" s="12">
        <v>5150.5</v>
      </c>
      <c r="G47" s="12">
        <v>5150.5</v>
      </c>
      <c r="H47" s="12">
        <f t="shared" si="0"/>
        <v>100</v>
      </c>
    </row>
    <row r="48" spans="2:8" ht="47.25" outlineLevel="2">
      <c r="B48" s="10" t="s">
        <v>73</v>
      </c>
      <c r="C48" s="11" t="s">
        <v>38</v>
      </c>
      <c r="D48" s="11" t="s">
        <v>80</v>
      </c>
      <c r="E48" s="11"/>
      <c r="F48" s="12">
        <v>1696.5</v>
      </c>
      <c r="G48" s="12">
        <v>1696.5</v>
      </c>
      <c r="H48" s="12">
        <f t="shared" si="0"/>
        <v>100</v>
      </c>
    </row>
    <row r="49" spans="2:8" ht="94.5" outlineLevel="3">
      <c r="B49" s="10" t="s">
        <v>96</v>
      </c>
      <c r="C49" s="11" t="s">
        <v>38</v>
      </c>
      <c r="D49" s="11" t="s">
        <v>97</v>
      </c>
      <c r="E49" s="11"/>
      <c r="F49" s="12">
        <v>1696.5</v>
      </c>
      <c r="G49" s="12">
        <v>1696.5</v>
      </c>
      <c r="H49" s="12">
        <f t="shared" si="0"/>
        <v>100</v>
      </c>
    </row>
    <row r="50" spans="2:8" ht="78.75" outlineLevel="7">
      <c r="B50" s="10" t="s">
        <v>60</v>
      </c>
      <c r="C50" s="11" t="s">
        <v>38</v>
      </c>
      <c r="D50" s="11" t="s">
        <v>97</v>
      </c>
      <c r="E50" s="11" t="s">
        <v>11</v>
      </c>
      <c r="F50" s="12">
        <v>1696.5</v>
      </c>
      <c r="G50" s="12">
        <v>1696.5</v>
      </c>
      <c r="H50" s="12">
        <f t="shared" si="0"/>
        <v>100</v>
      </c>
    </row>
    <row r="51" spans="2:8" ht="94.5" outlineLevel="2">
      <c r="B51" s="10" t="s">
        <v>113</v>
      </c>
      <c r="C51" s="11" t="s">
        <v>38</v>
      </c>
      <c r="D51" s="11" t="s">
        <v>114</v>
      </c>
      <c r="E51" s="11"/>
      <c r="F51" s="12">
        <v>3454</v>
      </c>
      <c r="G51" s="12">
        <v>3454</v>
      </c>
      <c r="H51" s="12">
        <f t="shared" si="0"/>
        <v>100</v>
      </c>
    </row>
    <row r="52" spans="2:8" ht="47.25" outlineLevel="3">
      <c r="B52" s="10" t="s">
        <v>62</v>
      </c>
      <c r="C52" s="11" t="s">
        <v>38</v>
      </c>
      <c r="D52" s="11" t="s">
        <v>115</v>
      </c>
      <c r="E52" s="11"/>
      <c r="F52" s="12">
        <v>1224.5</v>
      </c>
      <c r="G52" s="12">
        <v>1224.5</v>
      </c>
      <c r="H52" s="12">
        <f t="shared" si="0"/>
        <v>100</v>
      </c>
    </row>
    <row r="53" spans="2:8" ht="78.75" outlineLevel="7">
      <c r="B53" s="10" t="s">
        <v>60</v>
      </c>
      <c r="C53" s="11" t="s">
        <v>38</v>
      </c>
      <c r="D53" s="11" t="s">
        <v>115</v>
      </c>
      <c r="E53" s="11" t="s">
        <v>11</v>
      </c>
      <c r="F53" s="12">
        <v>1224.5</v>
      </c>
      <c r="G53" s="12">
        <v>1224.5</v>
      </c>
      <c r="H53" s="12">
        <f t="shared" si="0"/>
        <v>100</v>
      </c>
    </row>
    <row r="54" spans="2:8" ht="31.5" outlineLevel="3">
      <c r="B54" s="10" t="s">
        <v>84</v>
      </c>
      <c r="C54" s="11" t="s">
        <v>38</v>
      </c>
      <c r="D54" s="11" t="s">
        <v>116</v>
      </c>
      <c r="E54" s="11"/>
      <c r="F54" s="12">
        <v>1671.9</v>
      </c>
      <c r="G54" s="12">
        <v>1671.8</v>
      </c>
      <c r="H54" s="12">
        <f t="shared" si="0"/>
        <v>99.99401878102756</v>
      </c>
    </row>
    <row r="55" spans="2:8" ht="126" outlineLevel="7">
      <c r="B55" s="10" t="s">
        <v>108</v>
      </c>
      <c r="C55" s="11" t="s">
        <v>38</v>
      </c>
      <c r="D55" s="11" t="s">
        <v>116</v>
      </c>
      <c r="E55" s="11" t="s">
        <v>100</v>
      </c>
      <c r="F55" s="12">
        <v>1671.9</v>
      </c>
      <c r="G55" s="12">
        <v>1671.8</v>
      </c>
      <c r="H55" s="12">
        <f t="shared" si="0"/>
        <v>99.99401878102756</v>
      </c>
    </row>
    <row r="56" spans="2:8" ht="409.5" outlineLevel="3">
      <c r="B56" s="13" t="s">
        <v>117</v>
      </c>
      <c r="C56" s="11" t="s">
        <v>38</v>
      </c>
      <c r="D56" s="11" t="s">
        <v>118</v>
      </c>
      <c r="E56" s="11"/>
      <c r="F56" s="12">
        <v>557.6</v>
      </c>
      <c r="G56" s="12">
        <v>557.6</v>
      </c>
      <c r="H56" s="12">
        <f t="shared" si="0"/>
        <v>100</v>
      </c>
    </row>
    <row r="57" spans="2:8" ht="78.75" outlineLevel="7">
      <c r="B57" s="10" t="s">
        <v>60</v>
      </c>
      <c r="C57" s="11" t="s">
        <v>38</v>
      </c>
      <c r="D57" s="11" t="s">
        <v>118</v>
      </c>
      <c r="E57" s="11" t="s">
        <v>11</v>
      </c>
      <c r="F57" s="12">
        <v>557.6</v>
      </c>
      <c r="G57" s="12">
        <v>557.6</v>
      </c>
      <c r="H57" s="12">
        <f t="shared" si="0"/>
        <v>100</v>
      </c>
    </row>
    <row r="58" spans="2:8" ht="31.5">
      <c r="B58" s="10" t="s">
        <v>46</v>
      </c>
      <c r="C58" s="11" t="s">
        <v>48</v>
      </c>
      <c r="D58" s="11"/>
      <c r="E58" s="11"/>
      <c r="F58" s="12">
        <v>12198.2</v>
      </c>
      <c r="G58" s="12">
        <v>11960.8</v>
      </c>
      <c r="H58" s="12">
        <f t="shared" si="0"/>
        <v>98.05381121804855</v>
      </c>
    </row>
    <row r="59" spans="2:8" ht="15.75" outlineLevel="1">
      <c r="B59" s="10" t="s">
        <v>78</v>
      </c>
      <c r="C59" s="11" t="s">
        <v>52</v>
      </c>
      <c r="D59" s="11"/>
      <c r="E59" s="11"/>
      <c r="F59" s="12">
        <v>358.5</v>
      </c>
      <c r="G59" s="12">
        <v>358.5</v>
      </c>
      <c r="H59" s="12">
        <f t="shared" si="0"/>
        <v>100</v>
      </c>
    </row>
    <row r="60" spans="2:8" ht="47.25" outlineLevel="2">
      <c r="B60" s="10" t="s">
        <v>73</v>
      </c>
      <c r="C60" s="11" t="s">
        <v>52</v>
      </c>
      <c r="D60" s="11" t="s">
        <v>80</v>
      </c>
      <c r="E60" s="11"/>
      <c r="F60" s="12">
        <v>358.5</v>
      </c>
      <c r="G60" s="12">
        <v>358.5</v>
      </c>
      <c r="H60" s="12">
        <f t="shared" si="0"/>
        <v>100</v>
      </c>
    </row>
    <row r="61" spans="2:8" ht="31.5" outlineLevel="3">
      <c r="B61" s="10" t="s">
        <v>86</v>
      </c>
      <c r="C61" s="11" t="s">
        <v>52</v>
      </c>
      <c r="D61" s="11" t="s">
        <v>85</v>
      </c>
      <c r="E61" s="11"/>
      <c r="F61" s="12">
        <v>358.5</v>
      </c>
      <c r="G61" s="12">
        <v>358.5</v>
      </c>
      <c r="H61" s="12">
        <f t="shared" si="0"/>
        <v>100</v>
      </c>
    </row>
    <row r="62" spans="2:8" ht="78.75" outlineLevel="7">
      <c r="B62" s="10" t="s">
        <v>60</v>
      </c>
      <c r="C62" s="11" t="s">
        <v>52</v>
      </c>
      <c r="D62" s="11" t="s">
        <v>85</v>
      </c>
      <c r="E62" s="11" t="s">
        <v>11</v>
      </c>
      <c r="F62" s="12">
        <v>198.1</v>
      </c>
      <c r="G62" s="12">
        <v>198.1</v>
      </c>
      <c r="H62" s="12">
        <f t="shared" si="0"/>
        <v>100</v>
      </c>
    </row>
    <row r="63" spans="2:8" ht="141.75" outlineLevel="7">
      <c r="B63" s="10" t="s">
        <v>119</v>
      </c>
      <c r="C63" s="11" t="s">
        <v>52</v>
      </c>
      <c r="D63" s="11" t="s">
        <v>85</v>
      </c>
      <c r="E63" s="11" t="s">
        <v>103</v>
      </c>
      <c r="F63" s="12">
        <v>160.4</v>
      </c>
      <c r="G63" s="12">
        <v>160.4</v>
      </c>
      <c r="H63" s="12">
        <f t="shared" si="0"/>
        <v>100</v>
      </c>
    </row>
    <row r="64" spans="2:8" ht="15.75" outlineLevel="1">
      <c r="B64" s="10" t="s">
        <v>54</v>
      </c>
      <c r="C64" s="11" t="s">
        <v>53</v>
      </c>
      <c r="D64" s="11"/>
      <c r="E64" s="11"/>
      <c r="F64" s="12">
        <v>10473.6</v>
      </c>
      <c r="G64" s="12">
        <v>10238.7</v>
      </c>
      <c r="H64" s="12">
        <f t="shared" si="0"/>
        <v>97.75721814848764</v>
      </c>
    </row>
    <row r="65" spans="2:8" ht="110.25" outlineLevel="2">
      <c r="B65" s="10" t="s">
        <v>120</v>
      </c>
      <c r="C65" s="11" t="s">
        <v>53</v>
      </c>
      <c r="D65" s="11" t="s">
        <v>121</v>
      </c>
      <c r="E65" s="11"/>
      <c r="F65" s="12">
        <v>4641</v>
      </c>
      <c r="G65" s="12">
        <v>4617.8</v>
      </c>
      <c r="H65" s="12">
        <f t="shared" si="0"/>
        <v>99.50010773540185</v>
      </c>
    </row>
    <row r="66" spans="2:8" ht="78.75" outlineLevel="3">
      <c r="B66" s="10" t="s">
        <v>122</v>
      </c>
      <c r="C66" s="11" t="s">
        <v>53</v>
      </c>
      <c r="D66" s="11" t="s">
        <v>123</v>
      </c>
      <c r="E66" s="11"/>
      <c r="F66" s="12">
        <v>4641</v>
      </c>
      <c r="G66" s="12">
        <v>4617.8</v>
      </c>
      <c r="H66" s="12">
        <f t="shared" si="0"/>
        <v>99.50010773540185</v>
      </c>
    </row>
    <row r="67" spans="2:8" ht="78.75" outlineLevel="7">
      <c r="B67" s="10" t="s">
        <v>60</v>
      </c>
      <c r="C67" s="11" t="s">
        <v>53</v>
      </c>
      <c r="D67" s="11" t="s">
        <v>123</v>
      </c>
      <c r="E67" s="11" t="s">
        <v>11</v>
      </c>
      <c r="F67" s="12">
        <v>4641</v>
      </c>
      <c r="G67" s="12">
        <v>4617.8</v>
      </c>
      <c r="H67" s="12">
        <f t="shared" si="0"/>
        <v>99.50010773540185</v>
      </c>
    </row>
    <row r="68" spans="2:8" ht="110.25" outlineLevel="2">
      <c r="B68" s="10" t="s">
        <v>124</v>
      </c>
      <c r="C68" s="11" t="s">
        <v>53</v>
      </c>
      <c r="D68" s="11" t="s">
        <v>87</v>
      </c>
      <c r="E68" s="11"/>
      <c r="F68" s="12">
        <v>5832.6</v>
      </c>
      <c r="G68" s="12">
        <v>5620.9</v>
      </c>
      <c r="H68" s="12">
        <f t="shared" si="0"/>
        <v>96.37040085039261</v>
      </c>
    </row>
    <row r="69" spans="2:8" ht="15.75" outlineLevel="3">
      <c r="B69" s="10" t="s">
        <v>63</v>
      </c>
      <c r="C69" s="11" t="s">
        <v>53</v>
      </c>
      <c r="D69" s="11" t="s">
        <v>88</v>
      </c>
      <c r="E69" s="11"/>
      <c r="F69" s="12">
        <v>2627.4</v>
      </c>
      <c r="G69" s="12">
        <v>2417.8</v>
      </c>
      <c r="H69" s="12">
        <f t="shared" si="0"/>
        <v>92.02253178046739</v>
      </c>
    </row>
    <row r="70" spans="2:8" ht="78.75" outlineLevel="7">
      <c r="B70" s="10" t="s">
        <v>60</v>
      </c>
      <c r="C70" s="11" t="s">
        <v>53</v>
      </c>
      <c r="D70" s="11" t="s">
        <v>88</v>
      </c>
      <c r="E70" s="11" t="s">
        <v>11</v>
      </c>
      <c r="F70" s="12">
        <v>1977.4</v>
      </c>
      <c r="G70" s="12">
        <v>1767.9</v>
      </c>
      <c r="H70" s="12">
        <f t="shared" si="0"/>
        <v>89.4052796601598</v>
      </c>
    </row>
    <row r="71" spans="2:8" ht="126" outlineLevel="7">
      <c r="B71" s="10" t="s">
        <v>108</v>
      </c>
      <c r="C71" s="11" t="s">
        <v>53</v>
      </c>
      <c r="D71" s="11" t="s">
        <v>88</v>
      </c>
      <c r="E71" s="11" t="s">
        <v>100</v>
      </c>
      <c r="F71" s="12">
        <v>650</v>
      </c>
      <c r="G71" s="12">
        <v>650</v>
      </c>
      <c r="H71" s="12">
        <f t="shared" si="0"/>
        <v>100</v>
      </c>
    </row>
    <row r="72" spans="2:8" ht="31.5" outlineLevel="3">
      <c r="B72" s="10" t="s">
        <v>68</v>
      </c>
      <c r="C72" s="11" t="s">
        <v>53</v>
      </c>
      <c r="D72" s="11" t="s">
        <v>89</v>
      </c>
      <c r="E72" s="11"/>
      <c r="F72" s="12">
        <v>187.3</v>
      </c>
      <c r="G72" s="12">
        <v>187.2</v>
      </c>
      <c r="H72" s="12">
        <f t="shared" si="0"/>
        <v>99.94660971703149</v>
      </c>
    </row>
    <row r="73" spans="2:8" ht="126" outlineLevel="7">
      <c r="B73" s="10" t="s">
        <v>108</v>
      </c>
      <c r="C73" s="11" t="s">
        <v>53</v>
      </c>
      <c r="D73" s="11" t="s">
        <v>89</v>
      </c>
      <c r="E73" s="11" t="s">
        <v>100</v>
      </c>
      <c r="F73" s="12">
        <v>187.3</v>
      </c>
      <c r="G73" s="12">
        <v>187.2</v>
      </c>
      <c r="H73" s="12">
        <f t="shared" si="0"/>
        <v>99.94660971703149</v>
      </c>
    </row>
    <row r="74" spans="2:8" ht="47.25" outlineLevel="3">
      <c r="B74" s="10" t="s">
        <v>55</v>
      </c>
      <c r="C74" s="11" t="s">
        <v>53</v>
      </c>
      <c r="D74" s="11" t="s">
        <v>90</v>
      </c>
      <c r="E74" s="11"/>
      <c r="F74" s="12">
        <v>3017.9</v>
      </c>
      <c r="G74" s="12">
        <v>3015.8</v>
      </c>
      <c r="H74" s="12">
        <f t="shared" si="0"/>
        <v>99.9304151893701</v>
      </c>
    </row>
    <row r="75" spans="2:8" ht="78.75" outlineLevel="7">
      <c r="B75" s="10" t="s">
        <v>60</v>
      </c>
      <c r="C75" s="11" t="s">
        <v>53</v>
      </c>
      <c r="D75" s="11" t="s">
        <v>90</v>
      </c>
      <c r="E75" s="11" t="s">
        <v>11</v>
      </c>
      <c r="F75" s="12">
        <v>88.1</v>
      </c>
      <c r="G75" s="12">
        <v>86</v>
      </c>
      <c r="H75" s="12">
        <f t="shared" si="0"/>
        <v>97.61634506242906</v>
      </c>
    </row>
    <row r="76" spans="2:8" ht="126" outlineLevel="7">
      <c r="B76" s="10" t="s">
        <v>108</v>
      </c>
      <c r="C76" s="11" t="s">
        <v>53</v>
      </c>
      <c r="D76" s="11" t="s">
        <v>90</v>
      </c>
      <c r="E76" s="11" t="s">
        <v>100</v>
      </c>
      <c r="F76" s="12">
        <v>2929.8</v>
      </c>
      <c r="G76" s="12">
        <v>2929.8</v>
      </c>
      <c r="H76" s="12">
        <f t="shared" si="0"/>
        <v>100</v>
      </c>
    </row>
    <row r="77" spans="2:8" ht="47.25" outlineLevel="1">
      <c r="B77" s="10" t="s">
        <v>47</v>
      </c>
      <c r="C77" s="11" t="s">
        <v>49</v>
      </c>
      <c r="D77" s="11"/>
      <c r="E77" s="11"/>
      <c r="F77" s="12">
        <v>1366.2</v>
      </c>
      <c r="G77" s="12">
        <v>1363.7</v>
      </c>
      <c r="H77" s="12">
        <f t="shared" si="0"/>
        <v>99.8170106865759</v>
      </c>
    </row>
    <row r="78" spans="2:8" ht="126" outlineLevel="2">
      <c r="B78" s="10" t="s">
        <v>125</v>
      </c>
      <c r="C78" s="11" t="s">
        <v>49</v>
      </c>
      <c r="D78" s="11" t="s">
        <v>91</v>
      </c>
      <c r="E78" s="11"/>
      <c r="F78" s="12">
        <v>1366.2</v>
      </c>
      <c r="G78" s="12">
        <v>1363.7</v>
      </c>
      <c r="H78" s="12">
        <f aca="true" t="shared" si="1" ref="H78:H98">G78/F78*100</f>
        <v>99.8170106865759</v>
      </c>
    </row>
    <row r="79" spans="2:8" ht="31.5" outlineLevel="3">
      <c r="B79" s="10" t="s">
        <v>126</v>
      </c>
      <c r="C79" s="11" t="s">
        <v>49</v>
      </c>
      <c r="D79" s="11" t="s">
        <v>127</v>
      </c>
      <c r="E79" s="11"/>
      <c r="F79" s="12">
        <v>1004.1</v>
      </c>
      <c r="G79" s="12">
        <v>1001.7</v>
      </c>
      <c r="H79" s="12">
        <f t="shared" si="1"/>
        <v>99.76097998207351</v>
      </c>
    </row>
    <row r="80" spans="2:8" ht="78.75" outlineLevel="7">
      <c r="B80" s="10" t="s">
        <v>60</v>
      </c>
      <c r="C80" s="11" t="s">
        <v>49</v>
      </c>
      <c r="D80" s="11" t="s">
        <v>127</v>
      </c>
      <c r="E80" s="11" t="s">
        <v>11</v>
      </c>
      <c r="F80" s="12">
        <v>1004.1</v>
      </c>
      <c r="G80" s="12">
        <v>1001.7</v>
      </c>
      <c r="H80" s="12">
        <f t="shared" si="1"/>
        <v>99.76097998207351</v>
      </c>
    </row>
    <row r="81" spans="2:8" ht="31.5" outlineLevel="3">
      <c r="B81" s="10" t="s">
        <v>128</v>
      </c>
      <c r="C81" s="11" t="s">
        <v>49</v>
      </c>
      <c r="D81" s="11" t="s">
        <v>129</v>
      </c>
      <c r="E81" s="11"/>
      <c r="F81" s="12">
        <v>362</v>
      </c>
      <c r="G81" s="12">
        <v>362</v>
      </c>
      <c r="H81" s="12">
        <f t="shared" si="1"/>
        <v>100</v>
      </c>
    </row>
    <row r="82" spans="2:8" ht="78.75" outlineLevel="7">
      <c r="B82" s="10" t="s">
        <v>60</v>
      </c>
      <c r="C82" s="11" t="s">
        <v>49</v>
      </c>
      <c r="D82" s="11" t="s">
        <v>129</v>
      </c>
      <c r="E82" s="11" t="s">
        <v>11</v>
      </c>
      <c r="F82" s="12">
        <v>362</v>
      </c>
      <c r="G82" s="12">
        <v>362</v>
      </c>
      <c r="H82" s="12">
        <f t="shared" si="1"/>
        <v>100</v>
      </c>
    </row>
    <row r="83" spans="2:8" ht="15.75">
      <c r="B83" s="10" t="s">
        <v>28</v>
      </c>
      <c r="C83" s="11" t="s">
        <v>39</v>
      </c>
      <c r="D83" s="11"/>
      <c r="E83" s="11"/>
      <c r="F83" s="12">
        <v>7401.2</v>
      </c>
      <c r="G83" s="12">
        <v>6504</v>
      </c>
      <c r="H83" s="12">
        <f t="shared" si="1"/>
        <v>87.87764146354645</v>
      </c>
    </row>
    <row r="84" spans="2:8" ht="15.75" outlineLevel="1">
      <c r="B84" s="10" t="s">
        <v>29</v>
      </c>
      <c r="C84" s="11" t="s">
        <v>40</v>
      </c>
      <c r="D84" s="11"/>
      <c r="E84" s="11"/>
      <c r="F84" s="12">
        <v>7401.2</v>
      </c>
      <c r="G84" s="12">
        <v>6504</v>
      </c>
      <c r="H84" s="12">
        <f t="shared" si="1"/>
        <v>87.87764146354645</v>
      </c>
    </row>
    <row r="85" spans="2:8" ht="47.25" outlineLevel="2">
      <c r="B85" s="10" t="s">
        <v>73</v>
      </c>
      <c r="C85" s="11" t="s">
        <v>40</v>
      </c>
      <c r="D85" s="11" t="s">
        <v>80</v>
      </c>
      <c r="E85" s="11"/>
      <c r="F85" s="12">
        <v>7401.2</v>
      </c>
      <c r="G85" s="12">
        <v>6504</v>
      </c>
      <c r="H85" s="12">
        <f t="shared" si="1"/>
        <v>87.87764146354645</v>
      </c>
    </row>
    <row r="86" spans="2:8" ht="94.5" outlineLevel="3">
      <c r="B86" s="10" t="s">
        <v>92</v>
      </c>
      <c r="C86" s="11" t="s">
        <v>40</v>
      </c>
      <c r="D86" s="11" t="s">
        <v>79</v>
      </c>
      <c r="E86" s="11"/>
      <c r="F86" s="12">
        <v>7401.2</v>
      </c>
      <c r="G86" s="12">
        <v>6504</v>
      </c>
      <c r="H86" s="12">
        <f t="shared" si="1"/>
        <v>87.87764146354645</v>
      </c>
    </row>
    <row r="87" spans="2:8" ht="31.5" outlineLevel="7">
      <c r="B87" s="10" t="s">
        <v>51</v>
      </c>
      <c r="C87" s="11" t="s">
        <v>40</v>
      </c>
      <c r="D87" s="11" t="s">
        <v>79</v>
      </c>
      <c r="E87" s="11" t="s">
        <v>50</v>
      </c>
      <c r="F87" s="12">
        <v>7401.2</v>
      </c>
      <c r="G87" s="12">
        <v>6504</v>
      </c>
      <c r="H87" s="12">
        <f t="shared" si="1"/>
        <v>87.87764146354645</v>
      </c>
    </row>
    <row r="88" spans="2:8" ht="15.75">
      <c r="B88" s="10" t="s">
        <v>64</v>
      </c>
      <c r="C88" s="11" t="s">
        <v>41</v>
      </c>
      <c r="D88" s="11"/>
      <c r="E88" s="11"/>
      <c r="F88" s="12">
        <v>151.1</v>
      </c>
      <c r="G88" s="12">
        <v>151.1</v>
      </c>
      <c r="H88" s="12">
        <f t="shared" si="1"/>
        <v>100</v>
      </c>
    </row>
    <row r="89" spans="2:8" ht="15.75" outlineLevel="1">
      <c r="B89" s="10" t="s">
        <v>65</v>
      </c>
      <c r="C89" s="11" t="s">
        <v>42</v>
      </c>
      <c r="D89" s="11"/>
      <c r="E89" s="11"/>
      <c r="F89" s="12">
        <v>151.1</v>
      </c>
      <c r="G89" s="12">
        <v>151.1</v>
      </c>
      <c r="H89" s="12">
        <f t="shared" si="1"/>
        <v>100</v>
      </c>
    </row>
    <row r="90" spans="2:8" ht="47.25" outlineLevel="2">
      <c r="B90" s="10" t="s">
        <v>73</v>
      </c>
      <c r="C90" s="11" t="s">
        <v>42</v>
      </c>
      <c r="D90" s="11" t="s">
        <v>80</v>
      </c>
      <c r="E90" s="11"/>
      <c r="F90" s="12">
        <v>151.1</v>
      </c>
      <c r="G90" s="12">
        <v>151.1</v>
      </c>
      <c r="H90" s="12">
        <f t="shared" si="1"/>
        <v>100</v>
      </c>
    </row>
    <row r="91" spans="2:8" ht="31.5" outlineLevel="3">
      <c r="B91" s="10" t="s">
        <v>74</v>
      </c>
      <c r="C91" s="11" t="s">
        <v>42</v>
      </c>
      <c r="D91" s="11" t="s">
        <v>93</v>
      </c>
      <c r="E91" s="11"/>
      <c r="F91" s="12">
        <v>151.1</v>
      </c>
      <c r="G91" s="12">
        <v>151.1</v>
      </c>
      <c r="H91" s="12">
        <f t="shared" si="1"/>
        <v>100</v>
      </c>
    </row>
    <row r="92" spans="2:8" ht="31.5" outlineLevel="7">
      <c r="B92" s="10" t="s">
        <v>66</v>
      </c>
      <c r="C92" s="11" t="s">
        <v>42</v>
      </c>
      <c r="D92" s="11" t="s">
        <v>93</v>
      </c>
      <c r="E92" s="11" t="s">
        <v>67</v>
      </c>
      <c r="F92" s="12">
        <v>151.1</v>
      </c>
      <c r="G92" s="12">
        <v>151.1</v>
      </c>
      <c r="H92" s="12">
        <f t="shared" si="1"/>
        <v>100</v>
      </c>
    </row>
    <row r="93" spans="2:8" ht="15.75">
      <c r="B93" s="10" t="s">
        <v>75</v>
      </c>
      <c r="C93" s="11" t="s">
        <v>43</v>
      </c>
      <c r="D93" s="11"/>
      <c r="E93" s="11"/>
      <c r="F93" s="12">
        <v>9.2</v>
      </c>
      <c r="G93" s="12">
        <v>9.2</v>
      </c>
      <c r="H93" s="12">
        <f t="shared" si="1"/>
        <v>100</v>
      </c>
    </row>
    <row r="94" spans="2:8" ht="47.25" outlineLevel="1">
      <c r="B94" s="10" t="s">
        <v>76</v>
      </c>
      <c r="C94" s="11" t="s">
        <v>44</v>
      </c>
      <c r="D94" s="11"/>
      <c r="E94" s="11"/>
      <c r="F94" s="12">
        <v>9.2</v>
      </c>
      <c r="G94" s="12">
        <v>9.2</v>
      </c>
      <c r="H94" s="12">
        <f t="shared" si="1"/>
        <v>100</v>
      </c>
    </row>
    <row r="95" spans="2:8" ht="47.25" outlineLevel="2">
      <c r="B95" s="10" t="s">
        <v>73</v>
      </c>
      <c r="C95" s="11" t="s">
        <v>44</v>
      </c>
      <c r="D95" s="11" t="s">
        <v>80</v>
      </c>
      <c r="E95" s="11"/>
      <c r="F95" s="12">
        <v>9.2</v>
      </c>
      <c r="G95" s="12">
        <v>9.2</v>
      </c>
      <c r="H95" s="12">
        <f t="shared" si="1"/>
        <v>100</v>
      </c>
    </row>
    <row r="96" spans="2:8" ht="47.25" outlineLevel="3">
      <c r="B96" s="10" t="s">
        <v>77</v>
      </c>
      <c r="C96" s="11" t="s">
        <v>44</v>
      </c>
      <c r="D96" s="11" t="s">
        <v>94</v>
      </c>
      <c r="E96" s="11"/>
      <c r="F96" s="12">
        <v>9.2</v>
      </c>
      <c r="G96" s="12">
        <v>9.2</v>
      </c>
      <c r="H96" s="12">
        <f t="shared" si="1"/>
        <v>100</v>
      </c>
    </row>
    <row r="97" spans="2:8" ht="126" outlineLevel="7">
      <c r="B97" s="10" t="s">
        <v>108</v>
      </c>
      <c r="C97" s="11" t="s">
        <v>44</v>
      </c>
      <c r="D97" s="11" t="s">
        <v>94</v>
      </c>
      <c r="E97" s="11" t="s">
        <v>100</v>
      </c>
      <c r="F97" s="12">
        <v>9.2</v>
      </c>
      <c r="G97" s="12">
        <v>9.2</v>
      </c>
      <c r="H97" s="12">
        <f t="shared" si="1"/>
        <v>100</v>
      </c>
    </row>
    <row r="98" spans="2:8" ht="15.75">
      <c r="B98" s="14" t="s">
        <v>130</v>
      </c>
      <c r="C98" s="15"/>
      <c r="D98" s="15"/>
      <c r="E98" s="15"/>
      <c r="F98" s="16">
        <v>29498.3</v>
      </c>
      <c r="G98" s="16">
        <v>28200.4</v>
      </c>
      <c r="H98" s="12">
        <f t="shared" si="1"/>
        <v>95.60008542865182</v>
      </c>
    </row>
  </sheetData>
  <sheetProtection/>
  <mergeCells count="6">
    <mergeCell ref="B10:H10"/>
    <mergeCell ref="B1:G1"/>
    <mergeCell ref="B6:I6"/>
    <mergeCell ref="B7:H7"/>
    <mergeCell ref="B8:H8"/>
    <mergeCell ref="B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Dek</cp:lastModifiedBy>
  <cp:lastPrinted>2021-03-29T05:39:58Z</cp:lastPrinted>
  <dcterms:created xsi:type="dcterms:W3CDTF">2012-10-23T11:30:22Z</dcterms:created>
  <dcterms:modified xsi:type="dcterms:W3CDTF">2021-04-09T07:13:42Z</dcterms:modified>
  <cp:category/>
  <cp:version/>
  <cp:contentType/>
  <cp:contentStatus/>
</cp:coreProperties>
</file>